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firstSheet="1" activeTab="10"/>
  </bookViews>
  <sheets>
    <sheet name="1-день" sheetId="1" r:id="rId1"/>
    <sheet name="2-день" sheetId="2" r:id="rId2"/>
    <sheet name="3-день" sheetId="3" r:id="rId3"/>
    <sheet name="4-день" sheetId="4" r:id="rId4"/>
    <sheet name="5-день" sheetId="5" r:id="rId5"/>
    <sheet name="6-день" sheetId="6" r:id="rId6"/>
    <sheet name="7-день" sheetId="7" r:id="rId7"/>
    <sheet name="9-день" sheetId="8" r:id="rId8"/>
    <sheet name="8-день" sheetId="9" r:id="rId9"/>
    <sheet name="10-день" sheetId="10" r:id="rId10"/>
    <sheet name="12-день" sheetId="11" r:id="rId11"/>
    <sheet name="11-день" sheetId="12" r:id="rId12"/>
    <sheet name="НАКОПИТЕЛЬНАЯ" sheetId="13" r:id="rId13"/>
    <sheet name="Лист15" sheetId="14" r:id="rId14"/>
    <sheet name="Лист2" sheetId="15" r:id="rId15"/>
    <sheet name="Лист1" sheetId="16" r:id="rId16"/>
    <sheet name="Лист3" sheetId="17" r:id="rId17"/>
  </sheets>
  <definedNames>
    <definedName name="Соусы">#REF!</definedName>
  </definedNames>
  <calcPr calcId="145621"/>
</workbook>
</file>

<file path=xl/calcChain.xml><?xml version="1.0" encoding="utf-8"?>
<calcChain xmlns="http://schemas.openxmlformats.org/spreadsheetml/2006/main">
  <c r="G24" i="10" l="1"/>
  <c r="S42" i="9" l="1"/>
  <c r="R42" i="9"/>
  <c r="Q42" i="9"/>
  <c r="P42" i="9"/>
  <c r="O42" i="9"/>
  <c r="N42" i="9"/>
  <c r="M42" i="9"/>
  <c r="L42" i="9"/>
  <c r="J42" i="9"/>
  <c r="I42" i="9"/>
  <c r="H42" i="9"/>
  <c r="G42" i="9"/>
  <c r="G45" i="7"/>
  <c r="H45" i="7"/>
  <c r="I45" i="7"/>
  <c r="J45" i="7"/>
  <c r="L45" i="7"/>
  <c r="M45" i="7"/>
  <c r="N45" i="7"/>
  <c r="O45" i="7"/>
  <c r="P45" i="7"/>
  <c r="Q45" i="7"/>
  <c r="R45" i="7"/>
  <c r="S45" i="7"/>
  <c r="S44" i="6"/>
  <c r="R44" i="6"/>
  <c r="Q44" i="6"/>
  <c r="P44" i="6"/>
  <c r="O44" i="6"/>
  <c r="N44" i="6"/>
  <c r="M44" i="6"/>
  <c r="L44" i="6"/>
  <c r="J44" i="6"/>
  <c r="I44" i="6"/>
  <c r="H44" i="6"/>
  <c r="G44" i="6"/>
  <c r="S45" i="5"/>
  <c r="R45" i="5"/>
  <c r="Q45" i="5"/>
  <c r="P45" i="5"/>
  <c r="O45" i="5"/>
  <c r="N45" i="5"/>
  <c r="M45" i="5"/>
  <c r="L45" i="5"/>
  <c r="J45" i="5"/>
  <c r="I45" i="5"/>
  <c r="H45" i="5"/>
  <c r="G45" i="5"/>
  <c r="S43" i="4"/>
  <c r="R43" i="4"/>
  <c r="Q43" i="4"/>
  <c r="P43" i="4"/>
  <c r="O43" i="4"/>
  <c r="N43" i="4"/>
  <c r="M43" i="4"/>
  <c r="L43" i="4"/>
  <c r="J43" i="4"/>
  <c r="I43" i="4"/>
  <c r="H43" i="4"/>
  <c r="G43" i="4"/>
  <c r="S47" i="3"/>
  <c r="R47" i="3"/>
  <c r="Q47" i="3"/>
  <c r="P47" i="3"/>
  <c r="O47" i="3"/>
  <c r="N47" i="3"/>
  <c r="M47" i="3"/>
  <c r="L47" i="3"/>
  <c r="J47" i="3"/>
  <c r="I47" i="3"/>
  <c r="H47" i="3"/>
  <c r="G47" i="3"/>
  <c r="R48" i="1" l="1"/>
  <c r="Q48" i="1"/>
  <c r="P48" i="1"/>
  <c r="O48" i="1"/>
  <c r="N48" i="1"/>
  <c r="M48" i="1"/>
  <c r="L48" i="1"/>
  <c r="K48" i="1"/>
  <c r="I48" i="1"/>
  <c r="H48" i="1"/>
  <c r="G48" i="1"/>
  <c r="F48" i="1"/>
  <c r="R39" i="1"/>
  <c r="Q39" i="1"/>
  <c r="P39" i="1"/>
  <c r="O39" i="1"/>
  <c r="N39" i="1"/>
  <c r="M39" i="1"/>
  <c r="L39" i="1"/>
  <c r="K39" i="1"/>
  <c r="I39" i="1"/>
  <c r="H39" i="1"/>
  <c r="G39" i="1"/>
  <c r="F39" i="1"/>
  <c r="K63" i="2"/>
  <c r="S43" i="2"/>
  <c r="R43" i="2"/>
  <c r="Q43" i="2"/>
  <c r="P43" i="2"/>
  <c r="O43" i="2"/>
  <c r="N43" i="2"/>
  <c r="M43" i="2"/>
  <c r="L43" i="2"/>
  <c r="J43" i="2"/>
  <c r="I43" i="2"/>
  <c r="H43" i="2"/>
  <c r="G43" i="2"/>
  <c r="C35" i="12"/>
  <c r="O43" i="13" l="1"/>
  <c r="O46" i="13" s="1"/>
  <c r="O47" i="13" s="1"/>
  <c r="N43" i="13"/>
  <c r="N46" i="13" s="1"/>
  <c r="N47" i="13" s="1"/>
  <c r="M43" i="13"/>
  <c r="M46" i="13" s="1"/>
  <c r="M47" i="13" s="1"/>
  <c r="L43" i="13"/>
  <c r="L46" i="13" s="1"/>
  <c r="L47" i="13" s="1"/>
  <c r="K43" i="13"/>
  <c r="K46" i="13" s="1"/>
  <c r="K47" i="13" s="1"/>
  <c r="J43" i="13"/>
  <c r="J46" i="13" s="1"/>
  <c r="J47" i="13" s="1"/>
  <c r="I43" i="13"/>
  <c r="I46" i="13" s="1"/>
  <c r="I47" i="13" s="1"/>
  <c r="H43" i="13"/>
  <c r="H46" i="13" s="1"/>
  <c r="H47" i="13" s="1"/>
  <c r="G43" i="13"/>
  <c r="F43" i="13"/>
  <c r="F46" i="13" s="1"/>
  <c r="F47" i="13" s="1"/>
  <c r="E43" i="13"/>
  <c r="E46" i="13" s="1"/>
  <c r="D43" i="13"/>
  <c r="D46" i="13" s="1"/>
  <c r="D47" i="13" s="1"/>
  <c r="C51" i="13" s="1"/>
  <c r="C43" i="13"/>
  <c r="C46" i="13" s="1"/>
  <c r="C47" i="13" s="1"/>
  <c r="C50" i="13" s="1"/>
  <c r="O17" i="13"/>
  <c r="O20" i="13" s="1"/>
  <c r="O21" i="13" s="1"/>
  <c r="N17" i="13"/>
  <c r="N20" i="13" s="1"/>
  <c r="N21" i="13" s="1"/>
  <c r="M17" i="13"/>
  <c r="M20" i="13" s="1"/>
  <c r="M21" i="13" s="1"/>
  <c r="L17" i="13"/>
  <c r="L20" i="13" s="1"/>
  <c r="L21" i="13" s="1"/>
  <c r="K17" i="13"/>
  <c r="K20" i="13" s="1"/>
  <c r="K21" i="13" s="1"/>
  <c r="J17" i="13"/>
  <c r="J20" i="13" s="1"/>
  <c r="J21" i="13" s="1"/>
  <c r="I17" i="13"/>
  <c r="I20" i="13" s="1"/>
  <c r="I21" i="13" s="1"/>
  <c r="H17" i="13"/>
  <c r="H20" i="13" s="1"/>
  <c r="H21" i="13" s="1"/>
  <c r="F17" i="13"/>
  <c r="F20" i="13" s="1"/>
  <c r="F21" i="13" s="1"/>
  <c r="E17" i="13"/>
  <c r="E20" i="13" s="1"/>
  <c r="E21" i="13" s="1"/>
  <c r="D17" i="13"/>
  <c r="D20" i="13" s="1"/>
  <c r="D21" i="13" s="1"/>
  <c r="C25" i="13" s="1"/>
  <c r="C17" i="13"/>
  <c r="C20" i="13" s="1"/>
  <c r="C21" i="13" s="1"/>
  <c r="C24" i="13" s="1"/>
  <c r="N71" i="12"/>
  <c r="K64" i="12"/>
  <c r="S55" i="12"/>
  <c r="R55" i="12"/>
  <c r="Q55" i="12"/>
  <c r="P55" i="12"/>
  <c r="O55" i="12"/>
  <c r="N55" i="12"/>
  <c r="M55" i="12"/>
  <c r="L55" i="12"/>
  <c r="J55" i="12"/>
  <c r="I55" i="12"/>
  <c r="H55" i="12"/>
  <c r="G55" i="12"/>
  <c r="S46" i="12"/>
  <c r="R46" i="12"/>
  <c r="R63" i="12" s="1"/>
  <c r="Q46" i="12"/>
  <c r="P46" i="12"/>
  <c r="O46" i="12"/>
  <c r="N46" i="12"/>
  <c r="M46" i="12"/>
  <c r="L46" i="12"/>
  <c r="J46" i="12"/>
  <c r="I46" i="12"/>
  <c r="I63" i="12" s="1"/>
  <c r="H46" i="12"/>
  <c r="H63" i="12" s="1"/>
  <c r="G46" i="12"/>
  <c r="G63" i="12" s="1"/>
  <c r="K32" i="12"/>
  <c r="S25" i="12"/>
  <c r="R25" i="12"/>
  <c r="Q25" i="12"/>
  <c r="P25" i="12"/>
  <c r="O25" i="12"/>
  <c r="N25" i="12"/>
  <c r="M25" i="12"/>
  <c r="L25" i="12"/>
  <c r="J25" i="12"/>
  <c r="I25" i="12"/>
  <c r="H25" i="12"/>
  <c r="G25" i="12"/>
  <c r="S16" i="12"/>
  <c r="S31" i="12" s="1"/>
  <c r="R16" i="12"/>
  <c r="R31" i="12" s="1"/>
  <c r="Q16" i="12"/>
  <c r="P16" i="12"/>
  <c r="P31" i="12" s="1"/>
  <c r="O16" i="12"/>
  <c r="N16" i="12"/>
  <c r="M16" i="12"/>
  <c r="L16" i="12"/>
  <c r="L31" i="12" s="1"/>
  <c r="J16" i="12"/>
  <c r="I16" i="12"/>
  <c r="I31" i="12" s="1"/>
  <c r="H16" i="12"/>
  <c r="H31" i="12" s="1"/>
  <c r="G16" i="12"/>
  <c r="G31" i="12" s="1"/>
  <c r="K64" i="11"/>
  <c r="S56" i="11"/>
  <c r="R56" i="11"/>
  <c r="Q56" i="11"/>
  <c r="P56" i="11"/>
  <c r="O56" i="11"/>
  <c r="N56" i="11"/>
  <c r="M56" i="11"/>
  <c r="L56" i="11"/>
  <c r="J56" i="11"/>
  <c r="I56" i="11"/>
  <c r="H56" i="11"/>
  <c r="G56" i="11"/>
  <c r="S47" i="11"/>
  <c r="S63" i="11" s="1"/>
  <c r="R47" i="11"/>
  <c r="Q47" i="11"/>
  <c r="P47" i="11"/>
  <c r="P63" i="11" s="1"/>
  <c r="O47" i="11"/>
  <c r="N47" i="11"/>
  <c r="M47" i="11"/>
  <c r="M63" i="11" s="1"/>
  <c r="L47" i="11"/>
  <c r="L63" i="11" s="1"/>
  <c r="J47" i="11"/>
  <c r="I47" i="11"/>
  <c r="H47" i="11"/>
  <c r="H63" i="11" s="1"/>
  <c r="G47" i="11"/>
  <c r="C36" i="11"/>
  <c r="K33" i="11"/>
  <c r="S26" i="11"/>
  <c r="R26" i="11"/>
  <c r="Q26" i="11"/>
  <c r="P26" i="11"/>
  <c r="O26" i="11"/>
  <c r="N26" i="11"/>
  <c r="M26" i="11"/>
  <c r="L26" i="11"/>
  <c r="J26" i="11"/>
  <c r="I26" i="11"/>
  <c r="H26" i="11"/>
  <c r="G26" i="11"/>
  <c r="S15" i="11"/>
  <c r="S32" i="11" s="1"/>
  <c r="R15" i="11"/>
  <c r="Q15" i="11"/>
  <c r="P15" i="11"/>
  <c r="O15" i="11"/>
  <c r="N15" i="11"/>
  <c r="M15" i="11"/>
  <c r="M32" i="11" s="1"/>
  <c r="L15" i="11"/>
  <c r="J15" i="11"/>
  <c r="I15" i="11"/>
  <c r="I32" i="11" s="1"/>
  <c r="H15" i="11"/>
  <c r="H32" i="11" s="1"/>
  <c r="G15" i="11"/>
  <c r="G32" i="11" s="1"/>
  <c r="K63" i="10"/>
  <c r="S54" i="10"/>
  <c r="R54" i="10"/>
  <c r="Q54" i="10"/>
  <c r="P54" i="10"/>
  <c r="O54" i="10"/>
  <c r="N54" i="10"/>
  <c r="M54" i="10"/>
  <c r="L54" i="10"/>
  <c r="J54" i="10"/>
  <c r="I54" i="10"/>
  <c r="H54" i="10"/>
  <c r="G54" i="10"/>
  <c r="S45" i="10"/>
  <c r="S62" i="10" s="1"/>
  <c r="R45" i="10"/>
  <c r="Q45" i="10"/>
  <c r="P45" i="10"/>
  <c r="P62" i="10" s="1"/>
  <c r="O45" i="10"/>
  <c r="O62" i="10" s="1"/>
  <c r="N45" i="10"/>
  <c r="N62" i="10" s="1"/>
  <c r="M45" i="10"/>
  <c r="M62" i="10" s="1"/>
  <c r="L45" i="10"/>
  <c r="J45" i="10"/>
  <c r="J63" i="10" s="1"/>
  <c r="I45" i="10"/>
  <c r="I62" i="10" s="1"/>
  <c r="H45" i="10"/>
  <c r="H62" i="10" s="1"/>
  <c r="G45" i="10"/>
  <c r="G62" i="10" s="1"/>
  <c r="C34" i="10"/>
  <c r="K32" i="10"/>
  <c r="S24" i="10"/>
  <c r="R24" i="10"/>
  <c r="Q24" i="10"/>
  <c r="P24" i="10"/>
  <c r="O24" i="10"/>
  <c r="N24" i="10"/>
  <c r="M24" i="10"/>
  <c r="L24" i="10"/>
  <c r="J24" i="10"/>
  <c r="I24" i="10"/>
  <c r="H24" i="10"/>
  <c r="S14" i="10"/>
  <c r="R14" i="10"/>
  <c r="Q14" i="10"/>
  <c r="Q31" i="10" s="1"/>
  <c r="P14" i="10"/>
  <c r="P31" i="10" s="1"/>
  <c r="O14" i="10"/>
  <c r="N14" i="10"/>
  <c r="N31" i="10" s="1"/>
  <c r="M14" i="10"/>
  <c r="L14" i="10"/>
  <c r="J14" i="10"/>
  <c r="I14" i="10"/>
  <c r="H14" i="10"/>
  <c r="G14" i="10"/>
  <c r="K56" i="9"/>
  <c r="S54" i="9"/>
  <c r="R54" i="9"/>
  <c r="Q54" i="9"/>
  <c r="P54" i="9"/>
  <c r="P56" i="9" s="1"/>
  <c r="O54" i="9"/>
  <c r="N54" i="9"/>
  <c r="M54" i="9"/>
  <c r="L54" i="9"/>
  <c r="L56" i="9" s="1"/>
  <c r="J54" i="9"/>
  <c r="J56" i="9" s="1"/>
  <c r="I54" i="9"/>
  <c r="I56" i="9" s="1"/>
  <c r="H54" i="9"/>
  <c r="H56" i="9" s="1"/>
  <c r="G54" i="9"/>
  <c r="G56" i="9" s="1"/>
  <c r="S56" i="9"/>
  <c r="R56" i="9"/>
  <c r="Q56" i="9"/>
  <c r="O56" i="9"/>
  <c r="N56" i="9"/>
  <c r="M56" i="9"/>
  <c r="C34" i="9"/>
  <c r="K31" i="9"/>
  <c r="S23" i="9"/>
  <c r="R23" i="9"/>
  <c r="R30" i="9" s="1"/>
  <c r="Q23" i="9"/>
  <c r="P23" i="9"/>
  <c r="O23" i="9"/>
  <c r="N23" i="9"/>
  <c r="M23" i="9"/>
  <c r="L23" i="9"/>
  <c r="J23" i="9"/>
  <c r="I23" i="9"/>
  <c r="H23" i="9"/>
  <c r="G23" i="9"/>
  <c r="S13" i="9"/>
  <c r="R13" i="9"/>
  <c r="Q13" i="9"/>
  <c r="Q30" i="9" s="1"/>
  <c r="P13" i="9"/>
  <c r="O13" i="9"/>
  <c r="N13" i="9"/>
  <c r="N30" i="9" s="1"/>
  <c r="M13" i="9"/>
  <c r="M30" i="9" s="1"/>
  <c r="L13" i="9"/>
  <c r="J13" i="9"/>
  <c r="I13" i="9"/>
  <c r="I30" i="9" s="1"/>
  <c r="H13" i="9"/>
  <c r="G13" i="9"/>
  <c r="K64" i="8"/>
  <c r="S55" i="8"/>
  <c r="R55" i="8"/>
  <c r="Q55" i="8"/>
  <c r="P55" i="8"/>
  <c r="O55" i="8"/>
  <c r="N55" i="8"/>
  <c r="M55" i="8"/>
  <c r="L55" i="8"/>
  <c r="J55" i="8"/>
  <c r="J64" i="8" s="1"/>
  <c r="I55" i="8"/>
  <c r="H55" i="8"/>
  <c r="G55" i="8"/>
  <c r="S45" i="8"/>
  <c r="R45" i="8"/>
  <c r="Q45" i="8"/>
  <c r="Q63" i="8" s="1"/>
  <c r="P45" i="8"/>
  <c r="P63" i="8" s="1"/>
  <c r="O45" i="8"/>
  <c r="O63" i="8" s="1"/>
  <c r="N45" i="8"/>
  <c r="N63" i="8" s="1"/>
  <c r="M45" i="8"/>
  <c r="M63" i="8" s="1"/>
  <c r="L45" i="8"/>
  <c r="L63" i="8" s="1"/>
  <c r="I45" i="8"/>
  <c r="I63" i="8" s="1"/>
  <c r="H45" i="8"/>
  <c r="G45" i="8"/>
  <c r="C35" i="8"/>
  <c r="K32" i="8"/>
  <c r="S24" i="8"/>
  <c r="R24" i="8"/>
  <c r="Q24" i="8"/>
  <c r="P24" i="8"/>
  <c r="O24" i="8"/>
  <c r="N24" i="8"/>
  <c r="M24" i="8"/>
  <c r="L24" i="8"/>
  <c r="J24" i="8"/>
  <c r="J32" i="8" s="1"/>
  <c r="I24" i="8"/>
  <c r="H24" i="8"/>
  <c r="G24" i="8"/>
  <c r="S14" i="8"/>
  <c r="R14" i="8"/>
  <c r="Q14" i="8"/>
  <c r="P14" i="8"/>
  <c r="P31" i="8" s="1"/>
  <c r="O14" i="8"/>
  <c r="O31" i="8" s="1"/>
  <c r="N14" i="8"/>
  <c r="M14" i="8"/>
  <c r="M31" i="8" s="1"/>
  <c r="L14" i="8"/>
  <c r="L31" i="8" s="1"/>
  <c r="I14" i="8"/>
  <c r="H14" i="8"/>
  <c r="G14" i="8"/>
  <c r="K62" i="7"/>
  <c r="S54" i="7"/>
  <c r="R54" i="7"/>
  <c r="R61" i="7" s="1"/>
  <c r="Q54" i="7"/>
  <c r="Q61" i="7" s="1"/>
  <c r="P54" i="7"/>
  <c r="P61" i="7" s="1"/>
  <c r="O54" i="7"/>
  <c r="O61" i="7" s="1"/>
  <c r="N54" i="7"/>
  <c r="N61" i="7" s="1"/>
  <c r="M54" i="7"/>
  <c r="M61" i="7" s="1"/>
  <c r="L54" i="7"/>
  <c r="L61" i="7" s="1"/>
  <c r="J54" i="7"/>
  <c r="J62" i="7" s="1"/>
  <c r="I54" i="7"/>
  <c r="I61" i="7" s="1"/>
  <c r="H54" i="7"/>
  <c r="H61" i="7" s="1"/>
  <c r="G54" i="7"/>
  <c r="G61" i="7" s="1"/>
  <c r="S61" i="7"/>
  <c r="C33" i="7"/>
  <c r="K30" i="7"/>
  <c r="S22" i="7"/>
  <c r="R22" i="7"/>
  <c r="Q22" i="7"/>
  <c r="P22" i="7"/>
  <c r="O22" i="7"/>
  <c r="N22" i="7"/>
  <c r="M22" i="7"/>
  <c r="L22" i="7"/>
  <c r="J22" i="7"/>
  <c r="I22" i="7"/>
  <c r="H22" i="7"/>
  <c r="G22" i="7"/>
  <c r="S14" i="7"/>
  <c r="S29" i="7" s="1"/>
  <c r="R14" i="7"/>
  <c r="R29" i="7" s="1"/>
  <c r="Q14" i="7"/>
  <c r="Q29" i="7" s="1"/>
  <c r="P14" i="7"/>
  <c r="O14" i="7"/>
  <c r="N14" i="7"/>
  <c r="N29" i="7" s="1"/>
  <c r="M14" i="7"/>
  <c r="M29" i="7" s="1"/>
  <c r="L14" i="7"/>
  <c r="J14" i="7"/>
  <c r="I14" i="7"/>
  <c r="I29" i="7" s="1"/>
  <c r="H14" i="7"/>
  <c r="H29" i="7" s="1"/>
  <c r="G14" i="7"/>
  <c r="K62" i="6"/>
  <c r="S54" i="6"/>
  <c r="R54" i="6"/>
  <c r="Q54" i="6"/>
  <c r="P54" i="6"/>
  <c r="O54" i="6"/>
  <c r="N54" i="6"/>
  <c r="N62" i="6" s="1"/>
  <c r="M54" i="6"/>
  <c r="M62" i="6" s="1"/>
  <c r="L54" i="6"/>
  <c r="J54" i="6"/>
  <c r="I54" i="6"/>
  <c r="H54" i="6"/>
  <c r="G54" i="6"/>
  <c r="S62" i="6"/>
  <c r="R62" i="6"/>
  <c r="Q62" i="6"/>
  <c r="P62" i="6"/>
  <c r="O62" i="6"/>
  <c r="L62" i="6"/>
  <c r="J62" i="6"/>
  <c r="I62" i="6"/>
  <c r="H62" i="6"/>
  <c r="G62" i="6"/>
  <c r="C35" i="6"/>
  <c r="K32" i="6"/>
  <c r="S24" i="6"/>
  <c r="R24" i="6"/>
  <c r="Q24" i="6"/>
  <c r="P24" i="6"/>
  <c r="O24" i="6"/>
  <c r="N24" i="6"/>
  <c r="M24" i="6"/>
  <c r="L24" i="6"/>
  <c r="J24" i="6"/>
  <c r="I24" i="6"/>
  <c r="H24" i="6"/>
  <c r="G24" i="6"/>
  <c r="S13" i="6"/>
  <c r="R13" i="6"/>
  <c r="Q13" i="6"/>
  <c r="P13" i="6"/>
  <c r="O13" i="6"/>
  <c r="N13" i="6"/>
  <c r="N32" i="6" s="1"/>
  <c r="M13" i="6"/>
  <c r="L13" i="6"/>
  <c r="L32" i="6" s="1"/>
  <c r="J13" i="6"/>
  <c r="J32" i="6" s="1"/>
  <c r="I13" i="6"/>
  <c r="H13" i="6"/>
  <c r="H32" i="6" s="1"/>
  <c r="G13" i="6"/>
  <c r="K64" i="5"/>
  <c r="S55" i="5"/>
  <c r="S63" i="5" s="1"/>
  <c r="R55" i="5"/>
  <c r="Q55" i="5"/>
  <c r="Q63" i="5" s="1"/>
  <c r="P55" i="5"/>
  <c r="P63" i="5" s="1"/>
  <c r="O55" i="5"/>
  <c r="O63" i="5" s="1"/>
  <c r="N55" i="5"/>
  <c r="M55" i="5"/>
  <c r="L55" i="5"/>
  <c r="J55" i="5"/>
  <c r="J64" i="5" s="1"/>
  <c r="I55" i="5"/>
  <c r="I63" i="5" s="1"/>
  <c r="H55" i="5"/>
  <c r="G55" i="5"/>
  <c r="R63" i="5"/>
  <c r="N63" i="5"/>
  <c r="M63" i="5"/>
  <c r="L63" i="5"/>
  <c r="H63" i="5"/>
  <c r="G63" i="5"/>
  <c r="C35" i="5"/>
  <c r="K32" i="5"/>
  <c r="S24" i="5"/>
  <c r="R24" i="5"/>
  <c r="Q24" i="5"/>
  <c r="P24" i="5"/>
  <c r="O24" i="5"/>
  <c r="N24" i="5"/>
  <c r="M24" i="5"/>
  <c r="L24" i="5"/>
  <c r="J24" i="5"/>
  <c r="I24" i="5"/>
  <c r="H24" i="5"/>
  <c r="G24" i="5"/>
  <c r="S15" i="5"/>
  <c r="R15" i="5"/>
  <c r="Q15" i="5"/>
  <c r="P15" i="5"/>
  <c r="P31" i="5" s="1"/>
  <c r="O15" i="5"/>
  <c r="O31" i="5" s="1"/>
  <c r="N15" i="5"/>
  <c r="N31" i="5" s="1"/>
  <c r="M15" i="5"/>
  <c r="M31" i="5" s="1"/>
  <c r="L15" i="5"/>
  <c r="L31" i="5" s="1"/>
  <c r="J15" i="5"/>
  <c r="I15" i="5"/>
  <c r="H15" i="5"/>
  <c r="H31" i="5" s="1"/>
  <c r="G15" i="5"/>
  <c r="K63" i="4"/>
  <c r="S54" i="4"/>
  <c r="R54" i="4"/>
  <c r="R62" i="4" s="1"/>
  <c r="Q54" i="4"/>
  <c r="Q62" i="4" s="1"/>
  <c r="P54" i="4"/>
  <c r="P62" i="4" s="1"/>
  <c r="O54" i="4"/>
  <c r="N54" i="4"/>
  <c r="N62" i="4" s="1"/>
  <c r="M54" i="4"/>
  <c r="L54" i="4"/>
  <c r="J54" i="4"/>
  <c r="I54" i="4"/>
  <c r="H54" i="4"/>
  <c r="G54" i="4"/>
  <c r="M62" i="4"/>
  <c r="L62" i="4"/>
  <c r="J63" i="4"/>
  <c r="H62" i="4"/>
  <c r="C34" i="4"/>
  <c r="K31" i="4"/>
  <c r="S23" i="4"/>
  <c r="R23" i="4"/>
  <c r="Q23" i="4"/>
  <c r="P23" i="4"/>
  <c r="O23" i="4"/>
  <c r="N23" i="4"/>
  <c r="M23" i="4"/>
  <c r="L23" i="4"/>
  <c r="J23" i="4"/>
  <c r="I23" i="4"/>
  <c r="H23" i="4"/>
  <c r="G23" i="4"/>
  <c r="S12" i="4"/>
  <c r="S30" i="4" s="1"/>
  <c r="R12" i="4"/>
  <c r="Q12" i="4"/>
  <c r="P12" i="4"/>
  <c r="O12" i="4"/>
  <c r="O30" i="4" s="1"/>
  <c r="N12" i="4"/>
  <c r="M12" i="4"/>
  <c r="M30" i="4" s="1"/>
  <c r="L12" i="4"/>
  <c r="J12" i="4"/>
  <c r="I12" i="4"/>
  <c r="H12" i="4"/>
  <c r="G12" i="4"/>
  <c r="K67" i="3"/>
  <c r="S59" i="3"/>
  <c r="R59" i="3"/>
  <c r="Q59" i="3"/>
  <c r="Q66" i="3" s="1"/>
  <c r="P59" i="3"/>
  <c r="O59" i="3"/>
  <c r="N59" i="3"/>
  <c r="M59" i="3"/>
  <c r="M66" i="3" s="1"/>
  <c r="L59" i="3"/>
  <c r="L66" i="3" s="1"/>
  <c r="J59" i="3"/>
  <c r="I59" i="3"/>
  <c r="H59" i="3"/>
  <c r="H66" i="3" s="1"/>
  <c r="G59" i="3"/>
  <c r="G66" i="3" s="1"/>
  <c r="S66" i="3"/>
  <c r="R66" i="3"/>
  <c r="P66" i="3"/>
  <c r="O66" i="3"/>
  <c r="N66" i="3"/>
  <c r="J67" i="3"/>
  <c r="I66" i="3"/>
  <c r="C37" i="3"/>
  <c r="K34" i="3"/>
  <c r="S26" i="3"/>
  <c r="R26" i="3"/>
  <c r="Q26" i="3"/>
  <c r="P26" i="3"/>
  <c r="O26" i="3"/>
  <c r="N26" i="3"/>
  <c r="M26" i="3"/>
  <c r="L26" i="3"/>
  <c r="J26" i="3"/>
  <c r="I26" i="3"/>
  <c r="H26" i="3"/>
  <c r="G26" i="3"/>
  <c r="S14" i="3"/>
  <c r="R14" i="3"/>
  <c r="R33" i="3" s="1"/>
  <c r="Q14" i="3"/>
  <c r="P14" i="3"/>
  <c r="O14" i="3"/>
  <c r="N14" i="3"/>
  <c r="N33" i="3" s="1"/>
  <c r="M14" i="3"/>
  <c r="L14" i="3"/>
  <c r="J14" i="3"/>
  <c r="I14" i="3"/>
  <c r="H14" i="3"/>
  <c r="G14" i="3"/>
  <c r="S54" i="2"/>
  <c r="S62" i="2" s="1"/>
  <c r="R54" i="2"/>
  <c r="R62" i="2" s="1"/>
  <c r="Q54" i="2"/>
  <c r="Q62" i="2" s="1"/>
  <c r="P54" i="2"/>
  <c r="O54" i="2"/>
  <c r="O62" i="2" s="1"/>
  <c r="N54" i="2"/>
  <c r="M54" i="2"/>
  <c r="M62" i="2" s="1"/>
  <c r="L54" i="2"/>
  <c r="L62" i="2" s="1"/>
  <c r="J54" i="2"/>
  <c r="J63" i="2" s="1"/>
  <c r="I54" i="2"/>
  <c r="I62" i="2" s="1"/>
  <c r="H54" i="2"/>
  <c r="H62" i="2" s="1"/>
  <c r="G54" i="2"/>
  <c r="C33" i="2"/>
  <c r="K30" i="2"/>
  <c r="S23" i="2"/>
  <c r="R23" i="2"/>
  <c r="Q23" i="2"/>
  <c r="P23" i="2"/>
  <c r="O23" i="2"/>
  <c r="N23" i="2"/>
  <c r="M23" i="2"/>
  <c r="L23" i="2"/>
  <c r="J23" i="2"/>
  <c r="I23" i="2"/>
  <c r="H23" i="2"/>
  <c r="G23" i="2"/>
  <c r="S14" i="2"/>
  <c r="R14" i="2"/>
  <c r="Q14" i="2"/>
  <c r="P14" i="2"/>
  <c r="O14" i="2"/>
  <c r="N14" i="2"/>
  <c r="M14" i="2"/>
  <c r="L14" i="2"/>
  <c r="J14" i="2"/>
  <c r="I14" i="2"/>
  <c r="H14" i="2"/>
  <c r="G14" i="2"/>
  <c r="J57" i="1"/>
  <c r="R49" i="1"/>
  <c r="R56" i="1" s="1"/>
  <c r="Q49" i="1"/>
  <c r="P49" i="1"/>
  <c r="O49" i="1"/>
  <c r="O56" i="1" s="1"/>
  <c r="N49" i="1"/>
  <c r="N56" i="1" s="1"/>
  <c r="M49" i="1"/>
  <c r="M56" i="1" s="1"/>
  <c r="L49" i="1"/>
  <c r="L56" i="1" s="1"/>
  <c r="K49" i="1"/>
  <c r="K56" i="1" s="1"/>
  <c r="I49" i="1"/>
  <c r="I57" i="1" s="1"/>
  <c r="H49" i="1"/>
  <c r="H56" i="1" s="1"/>
  <c r="G49" i="1"/>
  <c r="G56" i="1" s="1"/>
  <c r="F49" i="1"/>
  <c r="F56" i="1" s="1"/>
  <c r="Q56" i="1"/>
  <c r="J28" i="1"/>
  <c r="R22" i="1"/>
  <c r="Q22" i="1"/>
  <c r="P22" i="1"/>
  <c r="O22" i="1"/>
  <c r="N22" i="1"/>
  <c r="M22" i="1"/>
  <c r="L22" i="1"/>
  <c r="K22" i="1"/>
  <c r="I22" i="1"/>
  <c r="H22" i="1"/>
  <c r="G22" i="1"/>
  <c r="F22" i="1"/>
  <c r="R13" i="1"/>
  <c r="Q13" i="1"/>
  <c r="P13" i="1"/>
  <c r="O13" i="1"/>
  <c r="N13" i="1"/>
  <c r="M13" i="1"/>
  <c r="L13" i="1"/>
  <c r="K13" i="1"/>
  <c r="I13" i="1"/>
  <c r="H13" i="1"/>
  <c r="G13" i="1"/>
  <c r="G27" i="1" s="1"/>
  <c r="F13" i="1"/>
  <c r="O63" i="11" l="1"/>
  <c r="G63" i="11"/>
  <c r="J64" i="11"/>
  <c r="I63" i="11"/>
  <c r="N63" i="11"/>
  <c r="R63" i="11"/>
  <c r="O32" i="11"/>
  <c r="J33" i="11"/>
  <c r="Q32" i="11"/>
  <c r="M63" i="12"/>
  <c r="N63" i="12"/>
  <c r="S63" i="12"/>
  <c r="J64" i="12"/>
  <c r="O63" i="12"/>
  <c r="L62" i="10"/>
  <c r="S31" i="10"/>
  <c r="O31" i="10"/>
  <c r="M31" i="10"/>
  <c r="L31" i="10"/>
  <c r="J32" i="10"/>
  <c r="G31" i="10"/>
  <c r="R31" i="10"/>
  <c r="Q62" i="10"/>
  <c r="S63" i="8"/>
  <c r="R63" i="8"/>
  <c r="N31" i="8"/>
  <c r="S31" i="8"/>
  <c r="R31" i="8"/>
  <c r="P32" i="6"/>
  <c r="L63" i="12"/>
  <c r="N31" i="12"/>
  <c r="R62" i="10"/>
  <c r="H31" i="10"/>
  <c r="S30" i="9"/>
  <c r="O30" i="9"/>
  <c r="J31" i="9"/>
  <c r="G30" i="9"/>
  <c r="P29" i="7"/>
  <c r="O29" i="7"/>
  <c r="L29" i="7"/>
  <c r="J30" i="7"/>
  <c r="G29" i="7"/>
  <c r="R32" i="6"/>
  <c r="R31" i="5"/>
  <c r="Q31" i="5"/>
  <c r="J32" i="5"/>
  <c r="I31" i="5"/>
  <c r="P33" i="3"/>
  <c r="M33" i="3"/>
  <c r="L33" i="3"/>
  <c r="J34" i="3"/>
  <c r="G33" i="3"/>
  <c r="P29" i="2"/>
  <c r="I29" i="2"/>
  <c r="H29" i="2"/>
  <c r="J30" i="2"/>
  <c r="N27" i="1"/>
  <c r="H27" i="1"/>
  <c r="R27" i="1"/>
  <c r="M27" i="1"/>
  <c r="L27" i="1"/>
  <c r="I28" i="1"/>
  <c r="F27" i="1"/>
  <c r="G31" i="5"/>
  <c r="G63" i="8"/>
  <c r="Q63" i="11"/>
  <c r="O33" i="3"/>
  <c r="S33" i="3"/>
  <c r="S31" i="5"/>
  <c r="S32" i="6"/>
  <c r="H30" i="9"/>
  <c r="N32" i="11"/>
  <c r="R32" i="11"/>
  <c r="O32" i="6"/>
  <c r="G31" i="8"/>
  <c r="Q33" i="3"/>
  <c r="I62" i="4"/>
  <c r="M32" i="6"/>
  <c r="Q32" i="6"/>
  <c r="H63" i="8"/>
  <c r="M22" i="13"/>
  <c r="K27" i="1"/>
  <c r="O27" i="1"/>
  <c r="I33" i="3"/>
  <c r="O62" i="4"/>
  <c r="S62" i="4"/>
  <c r="I32" i="6"/>
  <c r="L30" i="9"/>
  <c r="P30" i="9"/>
  <c r="L32" i="11"/>
  <c r="P32" i="11"/>
  <c r="Q31" i="8"/>
  <c r="H31" i="8"/>
  <c r="I31" i="8"/>
  <c r="G32" i="6"/>
  <c r="I30" i="4"/>
  <c r="H33" i="3"/>
  <c r="R29" i="2"/>
  <c r="N29" i="2"/>
  <c r="L29" i="2"/>
  <c r="G29" i="2"/>
  <c r="P27" i="1"/>
  <c r="P56" i="1"/>
  <c r="Q27" i="1"/>
  <c r="N62" i="2"/>
  <c r="P62" i="2"/>
  <c r="Q29" i="2"/>
  <c r="S29" i="2"/>
  <c r="M29" i="2"/>
  <c r="O29" i="2"/>
  <c r="G30" i="4"/>
  <c r="R30" i="4"/>
  <c r="P30" i="4"/>
  <c r="N30" i="4"/>
  <c r="L30" i="4"/>
  <c r="H30" i="4"/>
  <c r="Q30" i="4"/>
  <c r="J31" i="4"/>
  <c r="J32" i="12"/>
  <c r="M31" i="12"/>
  <c r="O31" i="12"/>
  <c r="E26" i="13"/>
  <c r="E25" i="13"/>
  <c r="E24" i="13"/>
  <c r="E51" i="13"/>
  <c r="E50" i="13"/>
  <c r="E52" i="13"/>
  <c r="C22" i="13"/>
  <c r="D24" i="13" s="1"/>
  <c r="C26" i="13"/>
  <c r="D22" i="13"/>
  <c r="D25" i="13" s="1"/>
  <c r="M48" i="13"/>
  <c r="D48" i="13"/>
  <c r="D51" i="13" s="1"/>
  <c r="G51" i="13" s="1"/>
  <c r="E47" i="13"/>
  <c r="C52" i="13" s="1"/>
  <c r="C48" i="13"/>
  <c r="D50" i="13" s="1"/>
  <c r="G50" i="13" s="1"/>
  <c r="G24" i="13" l="1"/>
  <c r="G25" i="13"/>
  <c r="G26" i="13"/>
  <c r="G52" i="13"/>
</calcChain>
</file>

<file path=xl/sharedStrings.xml><?xml version="1.0" encoding="utf-8"?>
<sst xmlns="http://schemas.openxmlformats.org/spreadsheetml/2006/main" count="1021" uniqueCount="170">
  <si>
    <t xml:space="preserve">Неделя  : первая            </t>
  </si>
  <si>
    <t>День       :  1</t>
  </si>
  <si>
    <t>Масса</t>
  </si>
  <si>
    <t>Пищевые  вещества</t>
  </si>
  <si>
    <t>Энерг.ценность</t>
  </si>
  <si>
    <t>ВИТАМИНЫ  (мг)</t>
  </si>
  <si>
    <t>МИНЕРАЛЬНЫЕ   в-ва  (мг)</t>
  </si>
  <si>
    <t>Возрастная категория :  7 - 11 лет</t>
  </si>
  <si>
    <t>порции</t>
  </si>
  <si>
    <t>Белки</t>
  </si>
  <si>
    <t>Жиры</t>
  </si>
  <si>
    <t>Углеводы</t>
  </si>
  <si>
    <t>( ккал )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</si>
  <si>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</si>
  <si>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</si>
  <si>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</si>
  <si>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</si>
  <si>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</si>
  <si>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</si>
  <si>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</si>
  <si>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</si>
  <si>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</si>
  <si>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54-13к</t>
  </si>
  <si>
    <t>Каша молочная пшеничная</t>
  </si>
  <si>
    <t>54-19з</t>
  </si>
  <si>
    <t>Масло слив./порциями/</t>
  </si>
  <si>
    <t>Сыр /порциями/</t>
  </si>
  <si>
    <t>54-22гн</t>
  </si>
  <si>
    <t>Какао со сгущенным  молоком</t>
  </si>
  <si>
    <t>Хлеб пшеничный</t>
  </si>
  <si>
    <t>Итого за прием пищи</t>
  </si>
  <si>
    <t>Обед</t>
  </si>
  <si>
    <t>Птица/курица/отварная</t>
  </si>
  <si>
    <t>Рагу овощное</t>
  </si>
  <si>
    <t>Компот из сухофруктов</t>
  </si>
  <si>
    <t>Хлеб ржаной</t>
  </si>
  <si>
    <t xml:space="preserve"> </t>
  </si>
  <si>
    <t>Итого за день</t>
  </si>
  <si>
    <t>ККАЛ. За день</t>
  </si>
  <si>
    <t>% за день</t>
  </si>
  <si>
    <t>Возрастная категория :  12 - 18 лет</t>
  </si>
  <si>
    <t xml:space="preserve">Неделя  :  первая         </t>
  </si>
  <si>
    <t>День       :  2</t>
  </si>
  <si>
    <t>Запеканка рисовая</t>
  </si>
  <si>
    <t>Молоко сгущеное</t>
  </si>
  <si>
    <t>Чай с сахаром и лимоном</t>
  </si>
  <si>
    <t>Борщ с фасолью</t>
  </si>
  <si>
    <t>Плов из мяса говядины</t>
  </si>
  <si>
    <t>Сок фруктовый</t>
  </si>
  <si>
    <t xml:space="preserve">Неделя  :  первая          </t>
  </si>
  <si>
    <t>День       :  3</t>
  </si>
  <si>
    <t>Омлет с зелен.горошком</t>
  </si>
  <si>
    <t>Сыр/порциями/</t>
  </si>
  <si>
    <t>Масло слив. /порциями/</t>
  </si>
  <si>
    <t>Кофейный напиток на молоке</t>
  </si>
  <si>
    <t>Рассольник Ленинградский с перловой крупой и мясом</t>
  </si>
  <si>
    <t>Биточки рыбные</t>
  </si>
  <si>
    <t>Картофельное пюре</t>
  </si>
  <si>
    <t>Соус сметанный с томатом и луком</t>
  </si>
  <si>
    <t>Компот из ягод</t>
  </si>
  <si>
    <t xml:space="preserve">Неделя  :  первая      </t>
  </si>
  <si>
    <t xml:space="preserve">Неделя  :  первая           </t>
  </si>
  <si>
    <t>День       :  4</t>
  </si>
  <si>
    <t>Каша пшенная молочная с изюмом</t>
  </si>
  <si>
    <t>Какао с молоком</t>
  </si>
  <si>
    <t>Салат из свеклы с чесноком</t>
  </si>
  <si>
    <t>Суп с крупой и мясом</t>
  </si>
  <si>
    <t>Птица/курица/отварная с соусом</t>
  </si>
  <si>
    <t>Рис отварной</t>
  </si>
  <si>
    <t>День       :  5</t>
  </si>
  <si>
    <t>Чай сладкий с сахаром</t>
  </si>
  <si>
    <t>Салат из свежих помидор с луком репчатым</t>
  </si>
  <si>
    <t>Суп крестьянский с крупой/перловой/</t>
  </si>
  <si>
    <t>Запеканка картофельная с мясом/говядина/</t>
  </si>
  <si>
    <t>Компот из чернослива</t>
  </si>
  <si>
    <t>День       :  6</t>
  </si>
  <si>
    <t>Пельмени П/П</t>
  </si>
  <si>
    <t>Салат из свеклы с сыром</t>
  </si>
  <si>
    <t>Ттк</t>
  </si>
  <si>
    <t>Суп картофельный с рыбными консервами</t>
  </si>
  <si>
    <t>Макаронные изд.отварные</t>
  </si>
  <si>
    <t xml:space="preserve">Неделя  :первая       </t>
  </si>
  <si>
    <t>День       :  7</t>
  </si>
  <si>
    <t>Каша манная молочная</t>
  </si>
  <si>
    <t>Напиток кофейный на молоке</t>
  </si>
  <si>
    <t>Салат из свежих помидор и огурцов</t>
  </si>
  <si>
    <t>106/107</t>
  </si>
  <si>
    <t>Суп с рыбными фрикадельками</t>
  </si>
  <si>
    <t xml:space="preserve">Запеканка из печени </t>
  </si>
  <si>
    <t>Кисель из варенья</t>
  </si>
  <si>
    <t xml:space="preserve">Неделя  :  первая       </t>
  </si>
  <si>
    <t xml:space="preserve">Неделя  :  вторая           </t>
  </si>
  <si>
    <t>День       :  8</t>
  </si>
  <si>
    <t>Чай с джемом</t>
  </si>
  <si>
    <t>Салат картофельный с солеными огурцами</t>
  </si>
  <si>
    <t>Суп из  овощей</t>
  </si>
  <si>
    <t>Котлета мясная натуральная рубл.</t>
  </si>
  <si>
    <t>Сок яблочный</t>
  </si>
  <si>
    <t xml:space="preserve">Неделя  :  вторая      </t>
  </si>
  <si>
    <t>День       :  9</t>
  </si>
  <si>
    <t>Пудинг из творога</t>
  </si>
  <si>
    <t>Чай с мёдом</t>
  </si>
  <si>
    <t>Салат из сежих помидоров и огурцов</t>
  </si>
  <si>
    <t>Суп гороховый</t>
  </si>
  <si>
    <t>246/331</t>
  </si>
  <si>
    <t>Гуляш из отварного мяса в томат-смет.соусе</t>
  </si>
  <si>
    <t>Каша гречневая</t>
  </si>
  <si>
    <t>Компот из кураги</t>
  </si>
  <si>
    <t xml:space="preserve">Неделя  : вторая          </t>
  </si>
  <si>
    <t xml:space="preserve">Неделя  :  вторая            </t>
  </si>
  <si>
    <t>День       :  10</t>
  </si>
  <si>
    <t>Каша рисовая молочная</t>
  </si>
  <si>
    <t>Винегрет овощной с растительным маслом</t>
  </si>
  <si>
    <t>108/109</t>
  </si>
  <si>
    <t>Суп  с клецками</t>
  </si>
  <si>
    <t>Бефстроганов из мяса отварного/говядина/</t>
  </si>
  <si>
    <t>Компот из изюма</t>
  </si>
  <si>
    <t xml:space="preserve">Неделя  :  вторая         </t>
  </si>
  <si>
    <t xml:space="preserve">Неделя  :  вторая          </t>
  </si>
  <si>
    <t>День       :  11</t>
  </si>
  <si>
    <t>Суп молочный с макаронными изделиями</t>
  </si>
  <si>
    <t>Салат картофельный с зеленым горошком</t>
  </si>
  <si>
    <t>Щи</t>
  </si>
  <si>
    <t>232/330</t>
  </si>
  <si>
    <t>Рыба запеченая в смет.соусе/минтай/</t>
  </si>
  <si>
    <t>Жаркое по домашнему</t>
  </si>
  <si>
    <t>День       :  12</t>
  </si>
  <si>
    <t>Вареники с картофелем П/П</t>
  </si>
  <si>
    <t>Салат из свежих огурцов с репчатым луком</t>
  </si>
  <si>
    <t xml:space="preserve">Борщ с капустой и картофелем </t>
  </si>
  <si>
    <t>Кисель из свежемороженной ягоды</t>
  </si>
  <si>
    <t>Возрастная  категория: 7 - 11 лет</t>
  </si>
  <si>
    <t>№</t>
  </si>
  <si>
    <t>Пищевые вещества</t>
  </si>
  <si>
    <t>Энерг.цен.</t>
  </si>
  <si>
    <t>%</t>
  </si>
  <si>
    <t>Витамины (мг)</t>
  </si>
  <si>
    <t>Минеральные  вещества (мг)</t>
  </si>
  <si>
    <t>день</t>
  </si>
  <si>
    <t>Углев.</t>
  </si>
  <si>
    <t>(ккал.)</t>
  </si>
  <si>
    <t>Ca</t>
  </si>
  <si>
    <t>P</t>
  </si>
  <si>
    <t>Mg</t>
  </si>
  <si>
    <t>итого</t>
  </si>
  <si>
    <t>ИТОГО</t>
  </si>
  <si>
    <t>1день</t>
  </si>
  <si>
    <t>Возрастная  категория: 12 - 18 лет</t>
  </si>
  <si>
    <t>Суп с макарон.изделиями</t>
  </si>
  <si>
    <t>Салат из капусты огурцом помидором</t>
  </si>
  <si>
    <t>Салат из свежих помидоров со сладким перцем</t>
  </si>
  <si>
    <t>Салат из капусты б/к с морковью</t>
  </si>
  <si>
    <t>каша молочная "Дружба"</t>
  </si>
  <si>
    <t>Сыр</t>
  </si>
  <si>
    <t>масло сливочное</t>
  </si>
  <si>
    <t>гуляш из говядины отварной в томатно-смет.соусе</t>
  </si>
  <si>
    <t>компот из свежих яблок</t>
  </si>
  <si>
    <t>каша молочная геркулесовая</t>
  </si>
  <si>
    <t xml:space="preserve">Сок </t>
  </si>
  <si>
    <t>фрукты</t>
  </si>
  <si>
    <t xml:space="preserve">фрукты </t>
  </si>
  <si>
    <t>кисломолочный продукт 2,5%/йогурт/</t>
  </si>
  <si>
    <t>напиток витминизированный "Витошка"</t>
  </si>
  <si>
    <t>сок овощной /морковный/</t>
  </si>
  <si>
    <t>15, 2</t>
  </si>
  <si>
    <t>14, 7</t>
  </si>
  <si>
    <t>кисломолочный продукт /кефир/</t>
  </si>
  <si>
    <t>10, 9</t>
  </si>
  <si>
    <t>кисломолочный продукт /варенец/</t>
  </si>
  <si>
    <t>А (рет.экв/сут)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</si>
</sst>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"/>
  </numFmts>
  <fonts count="22">
    <font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TM Times New Roman"/>
    </font>
    <font>
      <b/>
      <sz val="16"/>
      <color theme="1"/>
      <name val="TM Times New Roman"/>
    </font>
    <font>
      <sz val="16"/>
      <name val="TM Times New Roman"/>
    </font>
    <font>
      <b/>
      <sz val="16"/>
      <name val="TM Times New Roman"/>
    </font>
    <font>
      <sz val="16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Calibri"/>
      <scheme val="minor"/>
    </font>
    <font>
      <sz val="16"/>
      <color theme="1"/>
      <name val="Times New Roman"/>
    </font>
    <font>
      <b/>
      <sz val="16"/>
      <color theme="1"/>
      <name val="Times New Roman"/>
    </font>
    <font>
      <b/>
      <sz val="16"/>
      <name val="Times New Roman"/>
    </font>
    <font>
      <sz val="16"/>
      <name val="Times New Roman"/>
    </font>
    <font>
      <sz val="11"/>
      <color theme="1"/>
      <name val="TM 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TM Times New Roman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CCFF"/>
      </patternFill>
    </fill>
    <fill>
      <patternFill patternType="solid">
        <fgColor rgb="FF66FF99"/>
      </patternFill>
    </fill>
    <fill>
      <patternFill patternType="solid">
        <fgColor theme="3" tint="0.59999389629810485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4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" fontId="3" fillId="3" borderId="0" xfId="0" applyNumberFormat="1" applyFont="1" applyFill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0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3" borderId="31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29" xfId="0" applyFont="1" applyBorder="1"/>
    <xf numFmtId="0" fontId="3" fillId="0" borderId="28" xfId="0" applyFont="1" applyBorder="1"/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4" fontId="3" fillId="0" borderId="14" xfId="0" applyNumberFormat="1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164" fontId="3" fillId="2" borderId="8" xfId="0" applyNumberFormat="1" applyFont="1" applyFill="1" applyBorder="1" applyAlignment="1">
      <alignment horizontal="center" vertical="center"/>
    </xf>
    <xf numFmtId="10" fontId="3" fillId="3" borderId="32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5" borderId="0" xfId="0" applyFont="1" applyFill="1"/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/>
    <xf numFmtId="0" fontId="1" fillId="0" borderId="38" xfId="0" applyFont="1" applyBorder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39" xfId="0" applyFont="1" applyBorder="1" applyAlignment="1">
      <alignment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/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0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9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0" fontId="10" fillId="0" borderId="1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0" fontId="10" fillId="3" borderId="31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9" xfId="0" applyFont="1" applyBorder="1" applyAlignment="1">
      <alignment horizontal="center"/>
    </xf>
    <xf numFmtId="0" fontId="10" fillId="0" borderId="29" xfId="0" applyFont="1" applyBorder="1"/>
    <xf numFmtId="0" fontId="10" fillId="0" borderId="28" xfId="0" applyFont="1" applyBorder="1"/>
    <xf numFmtId="164" fontId="10" fillId="0" borderId="14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horizontal="center" vertical="center"/>
    </xf>
    <xf numFmtId="10" fontId="10" fillId="3" borderId="32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5" borderId="0" xfId="0" applyFont="1" applyFill="1"/>
    <xf numFmtId="0" fontId="9" fillId="0" borderId="38" xfId="0" applyFont="1" applyBorder="1"/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3" fillId="0" borderId="10" xfId="0" applyNumberFormat="1" applyFont="1" applyBorder="1" applyAlignment="1">
      <alignment horizontal="center" vertical="center"/>
    </xf>
    <xf numFmtId="10" fontId="2" fillId="6" borderId="14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0" borderId="0" xfId="0" applyFont="1"/>
    <xf numFmtId="10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2" borderId="32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vertical="center"/>
    </xf>
    <xf numFmtId="10" fontId="10" fillId="3" borderId="5" xfId="0" applyNumberFormat="1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vertical="center"/>
    </xf>
    <xf numFmtId="0" fontId="10" fillId="3" borderId="5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vertical="center"/>
    </xf>
    <xf numFmtId="0" fontId="10" fillId="3" borderId="46" xfId="0" applyFont="1" applyFill="1" applyBorder="1" applyAlignment="1">
      <alignment vertical="center"/>
    </xf>
    <xf numFmtId="0" fontId="10" fillId="3" borderId="47" xfId="0" applyFont="1" applyFill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5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vertical="center"/>
    </xf>
    <xf numFmtId="0" fontId="10" fillId="3" borderId="61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0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vertical="center"/>
    </xf>
    <xf numFmtId="2" fontId="11" fillId="0" borderId="3" xfId="0" applyNumberFormat="1" applyFont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/>
    </xf>
    <xf numFmtId="10" fontId="10" fillId="3" borderId="43" xfId="0" applyNumberFormat="1" applyFont="1" applyFill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4" fillId="0" borderId="17" xfId="0" applyFont="1" applyBorder="1"/>
    <xf numFmtId="0" fontId="15" fillId="0" borderId="1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17" xfId="0" applyFont="1" applyBorder="1"/>
    <xf numFmtId="0" fontId="16" fillId="0" borderId="3" xfId="0" applyFont="1" applyBorder="1"/>
    <xf numFmtId="0" fontId="15" fillId="0" borderId="1" xfId="0" applyFont="1" applyBorder="1" applyAlignment="1">
      <alignment horizontal="left"/>
    </xf>
    <xf numFmtId="0" fontId="16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0" fontId="15" fillId="0" borderId="10" xfId="0" applyFont="1" applyBorder="1"/>
    <xf numFmtId="0" fontId="15" fillId="0" borderId="3" xfId="0" applyFont="1" applyBorder="1"/>
    <xf numFmtId="0" fontId="15" fillId="7" borderId="2" xfId="0" applyFont="1" applyFill="1" applyBorder="1"/>
    <xf numFmtId="0" fontId="15" fillId="7" borderId="3" xfId="0" applyFont="1" applyFill="1" applyBorder="1"/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7" borderId="0" xfId="0" applyFont="1" applyFill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7" borderId="60" xfId="0" applyFont="1" applyFill="1" applyBorder="1" applyAlignment="1">
      <alignment horizontal="center"/>
    </xf>
    <xf numFmtId="0" fontId="15" fillId="7" borderId="61" xfId="0" applyFont="1" applyFill="1" applyBorder="1" applyAlignment="1">
      <alignment horizontal="center"/>
    </xf>
    <xf numFmtId="9" fontId="15" fillId="0" borderId="56" xfId="0" applyNumberFormat="1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7" borderId="62" xfId="0" applyFont="1" applyFill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7" borderId="16" xfId="0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2" fontId="15" fillId="0" borderId="6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2" fontId="15" fillId="0" borderId="68" xfId="0" applyNumberFormat="1" applyFont="1" applyBorder="1" applyAlignment="1">
      <alignment horizontal="center"/>
    </xf>
    <xf numFmtId="2" fontId="15" fillId="0" borderId="69" xfId="0" applyNumberFormat="1" applyFont="1" applyBorder="1" applyAlignment="1">
      <alignment horizontal="center"/>
    </xf>
    <xf numFmtId="2" fontId="15" fillId="0" borderId="70" xfId="0" applyNumberFormat="1" applyFont="1" applyBorder="1" applyAlignment="1">
      <alignment horizontal="center"/>
    </xf>
    <xf numFmtId="165" fontId="15" fillId="0" borderId="67" xfId="0" applyNumberFormat="1" applyFont="1" applyBorder="1" applyAlignment="1">
      <alignment horizontal="center"/>
    </xf>
    <xf numFmtId="165" fontId="15" fillId="0" borderId="68" xfId="0" applyNumberFormat="1" applyFont="1" applyBorder="1" applyAlignment="1">
      <alignment horizontal="center"/>
    </xf>
    <xf numFmtId="165" fontId="15" fillId="0" borderId="69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2" fontId="15" fillId="0" borderId="13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166" fontId="15" fillId="0" borderId="13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6" fontId="15" fillId="0" borderId="3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9" fontId="15" fillId="2" borderId="56" xfId="0" applyNumberFormat="1" applyFont="1" applyFill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6" fontId="15" fillId="0" borderId="64" xfId="0" applyNumberFormat="1" applyFont="1" applyBorder="1" applyAlignment="1">
      <alignment horizontal="center"/>
    </xf>
    <xf numFmtId="165" fontId="15" fillId="0" borderId="65" xfId="0" applyNumberFormat="1" applyFont="1" applyBorder="1" applyAlignment="1">
      <alignment horizontal="center"/>
    </xf>
    <xf numFmtId="165" fontId="15" fillId="0" borderId="66" xfId="0" applyNumberFormat="1" applyFont="1" applyBorder="1" applyAlignment="1">
      <alignment horizontal="center"/>
    </xf>
    <xf numFmtId="165" fontId="15" fillId="0" borderId="38" xfId="0" applyNumberFormat="1" applyFont="1" applyBorder="1" applyAlignment="1">
      <alignment horizontal="center"/>
    </xf>
    <xf numFmtId="166" fontId="15" fillId="0" borderId="38" xfId="0" applyNumberFormat="1" applyFont="1" applyBorder="1" applyAlignment="1">
      <alignment horizontal="center"/>
    </xf>
    <xf numFmtId="166" fontId="15" fillId="0" borderId="66" xfId="0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29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71" xfId="0" applyFont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7" fillId="0" borderId="18" xfId="0" applyFont="1" applyBorder="1"/>
    <xf numFmtId="0" fontId="17" fillId="0" borderId="16" xfId="0" applyFont="1" applyBorder="1"/>
    <xf numFmtId="0" fontId="17" fillId="0" borderId="23" xfId="0" applyFont="1" applyBorder="1"/>
    <xf numFmtId="0" fontId="17" fillId="0" borderId="24" xfId="0" applyFont="1" applyBorder="1" applyAlignment="1">
      <alignment vertical="center"/>
    </xf>
    <xf numFmtId="0" fontId="9" fillId="0" borderId="73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7" fillId="0" borderId="76" xfId="0" applyFont="1" applyBorder="1" applyAlignment="1">
      <alignment horizontal="center"/>
    </xf>
    <xf numFmtId="0" fontId="17" fillId="0" borderId="29" xfId="0" applyFont="1" applyBorder="1"/>
    <xf numFmtId="2" fontId="9" fillId="0" borderId="16" xfId="0" applyNumberFormat="1" applyFont="1" applyBorder="1" applyAlignment="1">
      <alignment horizontal="center" vertical="center"/>
    </xf>
    <xf numFmtId="0" fontId="2" fillId="8" borderId="0" xfId="0" applyFont="1" applyFill="1"/>
    <xf numFmtId="0" fontId="3" fillId="8" borderId="16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8" borderId="18" xfId="0" applyFont="1" applyFill="1" applyBorder="1" applyAlignment="1">
      <alignment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3" fillId="8" borderId="16" xfId="0" applyFont="1" applyFill="1" applyBorder="1"/>
    <xf numFmtId="0" fontId="3" fillId="8" borderId="17" xfId="0" applyFont="1" applyFill="1" applyBorder="1"/>
    <xf numFmtId="0" fontId="3" fillId="8" borderId="18" xfId="0" applyFont="1" applyFill="1" applyBorder="1"/>
    <xf numFmtId="0" fontId="2" fillId="8" borderId="19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9" fillId="8" borderId="0" xfId="0" applyFont="1" applyFill="1"/>
    <xf numFmtId="0" fontId="10" fillId="8" borderId="16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10" fillId="8" borderId="18" xfId="0" applyFont="1" applyFill="1" applyBorder="1" applyAlignment="1">
      <alignment vertical="center"/>
    </xf>
    <xf numFmtId="0" fontId="10" fillId="8" borderId="22" xfId="0" applyFont="1" applyFill="1" applyBorder="1"/>
    <xf numFmtId="0" fontId="10" fillId="8" borderId="23" xfId="0" applyFont="1" applyFill="1" applyBorder="1"/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8" borderId="18" xfId="0" applyFont="1" applyFill="1" applyBorder="1" applyAlignment="1">
      <alignment horizontal="center"/>
    </xf>
    <xf numFmtId="0" fontId="9" fillId="8" borderId="10" xfId="0" applyFont="1" applyFill="1" applyBorder="1"/>
    <xf numFmtId="0" fontId="9" fillId="8" borderId="16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10" fillId="8" borderId="29" xfId="0" applyFont="1" applyFill="1" applyBorder="1" applyAlignment="1">
      <alignment vertical="center"/>
    </xf>
    <xf numFmtId="0" fontId="10" fillId="8" borderId="18" xfId="0" applyFont="1" applyFill="1" applyBorder="1"/>
    <xf numFmtId="0" fontId="9" fillId="8" borderId="25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/>
    </xf>
    <xf numFmtId="0" fontId="9" fillId="8" borderId="28" xfId="0" applyFont="1" applyFill="1" applyBorder="1" applyAlignment="1">
      <alignment horizontal="center"/>
    </xf>
    <xf numFmtId="0" fontId="17" fillId="8" borderId="29" xfId="0" applyFont="1" applyFill="1" applyBorder="1" applyAlignment="1">
      <alignment vertical="center"/>
    </xf>
    <xf numFmtId="0" fontId="17" fillId="8" borderId="18" xfId="0" applyFont="1" applyFill="1" applyBorder="1"/>
    <xf numFmtId="0" fontId="17" fillId="8" borderId="24" xfId="0" applyFont="1" applyFill="1" applyBorder="1"/>
    <xf numFmtId="0" fontId="18" fillId="8" borderId="25" xfId="0" applyFont="1" applyFill="1" applyBorder="1" applyAlignment="1">
      <alignment horizontal="center"/>
    </xf>
    <xf numFmtId="0" fontId="18" fillId="8" borderId="26" xfId="0" applyFont="1" applyFill="1" applyBorder="1" applyAlignment="1">
      <alignment horizontal="center"/>
    </xf>
    <xf numFmtId="0" fontId="18" fillId="8" borderId="27" xfId="0" applyFont="1" applyFill="1" applyBorder="1" applyAlignment="1">
      <alignment horizontal="center"/>
    </xf>
    <xf numFmtId="0" fontId="18" fillId="8" borderId="28" xfId="0" applyFont="1" applyFill="1" applyBorder="1" applyAlignment="1">
      <alignment horizontal="center"/>
    </xf>
    <xf numFmtId="0" fontId="18" fillId="8" borderId="10" xfId="0" applyFont="1" applyFill="1" applyBorder="1"/>
    <xf numFmtId="0" fontId="18" fillId="8" borderId="29" xfId="0" applyFont="1" applyFill="1" applyBorder="1" applyAlignment="1">
      <alignment horizontal="center"/>
    </xf>
    <xf numFmtId="0" fontId="18" fillId="8" borderId="30" xfId="0" applyFont="1" applyFill="1" applyBorder="1" applyAlignment="1">
      <alignment horizontal="center"/>
    </xf>
    <xf numFmtId="0" fontId="10" fillId="8" borderId="24" xfId="0" applyFont="1" applyFill="1" applyBorder="1"/>
    <xf numFmtId="0" fontId="9" fillId="8" borderId="29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10" fillId="8" borderId="16" xfId="0" applyFont="1" applyFill="1" applyBorder="1"/>
    <xf numFmtId="2" fontId="4" fillId="0" borderId="20" xfId="0" applyNumberFormat="1" applyFont="1" applyBorder="1" applyAlignment="1">
      <alignment horizontal="center" vertical="center"/>
    </xf>
    <xf numFmtId="10" fontId="10" fillId="8" borderId="10" xfId="0" applyNumberFormat="1" applyFont="1" applyFill="1" applyBorder="1" applyAlignment="1">
      <alignment horizontal="center" vertical="center"/>
    </xf>
    <xf numFmtId="0" fontId="9" fillId="0" borderId="78" xfId="0" applyFont="1" applyBorder="1" applyAlignment="1">
      <alignment horizontal="left" vertical="top"/>
    </xf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2" fillId="0" borderId="0" xfId="0" applyFont="1"/>
    <xf numFmtId="0" fontId="9" fillId="0" borderId="0" xfId="0" applyFont="1"/>
    <xf numFmtId="0" fontId="2" fillId="0" borderId="79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16" fontId="9" fillId="0" borderId="28" xfId="0" applyNumberFormat="1" applyFont="1" applyBorder="1" applyAlignment="1">
      <alignment horizontal="center"/>
    </xf>
    <xf numFmtId="16" fontId="9" fillId="0" borderId="28" xfId="0" applyNumberFormat="1" applyFont="1" applyBorder="1" applyAlignment="1">
      <alignment horizontal="center" vertical="center"/>
    </xf>
    <xf numFmtId="17" fontId="9" fillId="0" borderId="28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3" fillId="0" borderId="6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9" fillId="0" borderId="0" xfId="0" applyFont="1"/>
    <xf numFmtId="0" fontId="10" fillId="0" borderId="6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13" fillId="0" borderId="0" xfId="0" applyFont="1"/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71" xfId="0" applyFont="1" applyBorder="1" applyAlignment="1">
      <alignment horizontal="left"/>
    </xf>
    <xf numFmtId="0" fontId="10" fillId="0" borderId="67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9" fillId="0" borderId="77" xfId="0" applyFont="1" applyBorder="1"/>
    <xf numFmtId="0" fontId="0" fillId="0" borderId="77" xfId="0" applyBorder="1"/>
    <xf numFmtId="0" fontId="10" fillId="0" borderId="65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3" zoomScale="70" zoomScaleNormal="70" workbookViewId="0">
      <selection activeCell="V10" sqref="V10"/>
    </sheetView>
  </sheetViews>
  <sheetFormatPr defaultColWidth="9.140625" defaultRowHeight="20.25"/>
  <cols>
    <col min="1" max="1" width="9.7109375" style="1" customWidth="1"/>
    <col min="2" max="2" width="22.28515625" style="2" customWidth="1"/>
    <col min="3" max="3" width="5.7109375" style="2" customWidth="1"/>
    <col min="4" max="4" width="24.5703125" style="2" customWidth="1"/>
    <col min="5" max="17" width="12.5703125" style="2" customWidth="1"/>
    <col min="18" max="18" width="14" style="2" customWidth="1"/>
    <col min="19" max="19" width="5.140625" style="2" hidden="1" customWidth="1"/>
    <col min="20" max="20" width="5.7109375" style="2" hidden="1" customWidth="1"/>
    <col min="21" max="26" width="5.7109375" style="2" customWidth="1"/>
    <col min="27" max="27" width="8.7109375" style="2" customWidth="1"/>
    <col min="28" max="28" width="8.7109375" style="3" customWidth="1"/>
    <col min="29" max="29" width="8.140625" style="3" customWidth="1"/>
    <col min="30" max="32" width="6.7109375" style="1" customWidth="1"/>
    <col min="33" max="33" width="9.140625" style="1" customWidth="1"/>
    <col min="34" max="16384" width="9.140625" style="1"/>
  </cols>
  <sheetData>
    <row r="1" spans="1:29" hidden="1"/>
    <row r="2" spans="1:29" hidden="1"/>
    <row r="3" spans="1:29" ht="21" thickBot="1">
      <c r="B3" s="4" t="s">
        <v>0</v>
      </c>
      <c r="C3" s="5"/>
      <c r="D3" s="5"/>
      <c r="E3" s="6"/>
      <c r="F3" s="7"/>
      <c r="G3" s="7"/>
      <c r="H3" s="7"/>
      <c r="I3" s="8"/>
      <c r="J3" s="8"/>
      <c r="K3" s="9"/>
      <c r="L3" s="7"/>
      <c r="M3" s="7"/>
      <c r="N3" s="7"/>
      <c r="O3" s="9"/>
      <c r="P3" s="7"/>
      <c r="Q3" s="7"/>
      <c r="R3" s="10"/>
    </row>
    <row r="4" spans="1:29" ht="21" thickBot="1">
      <c r="B4" s="11" t="s">
        <v>1</v>
      </c>
      <c r="C4" s="12"/>
      <c r="D4" s="12"/>
      <c r="E4" s="13" t="s">
        <v>2</v>
      </c>
      <c r="F4" s="14"/>
      <c r="G4" s="15" t="s">
        <v>3</v>
      </c>
      <c r="H4" s="16"/>
      <c r="I4" s="17" t="s">
        <v>4</v>
      </c>
      <c r="J4" s="17"/>
      <c r="K4" s="18"/>
      <c r="L4" s="16" t="s">
        <v>5</v>
      </c>
      <c r="M4" s="16"/>
      <c r="N4" s="16"/>
      <c r="O4" s="19" t="s">
        <v>6</v>
      </c>
      <c r="P4" s="16"/>
      <c r="Q4" s="16"/>
      <c r="R4" s="20"/>
      <c r="S4" s="21"/>
      <c r="T4" s="21"/>
      <c r="U4" s="21"/>
      <c r="V4" s="21"/>
      <c r="W4" s="22"/>
      <c r="X4" s="22"/>
      <c r="Y4" s="22"/>
      <c r="Z4" s="22"/>
      <c r="AA4" s="22"/>
      <c r="AB4" s="23"/>
      <c r="AC4" s="23"/>
    </row>
    <row r="5" spans="1:29">
      <c r="B5" s="24" t="s">
        <v>7</v>
      </c>
      <c r="C5" s="25"/>
      <c r="D5" s="5"/>
      <c r="E5" s="26" t="s">
        <v>8</v>
      </c>
      <c r="F5" s="27" t="s">
        <v>9</v>
      </c>
      <c r="G5" s="28" t="s">
        <v>10</v>
      </c>
      <c r="H5" s="29" t="s">
        <v>11</v>
      </c>
      <c r="I5" s="26" t="s">
        <v>12</v>
      </c>
      <c r="J5" s="30"/>
      <c r="K5" s="31" t="s">
        <v>13</v>
      </c>
      <c r="L5" s="32" t="s">
        <v>14</v>
      </c>
      <c r="M5" s="740" t="s">
        <v>169</v>
      </c>
      <c r="N5" s="32" t="s">
        <v>16</v>
      </c>
      <c r="O5" s="31" t="s">
        <v>17</v>
      </c>
      <c r="P5" s="32" t="s">
        <v>18</v>
      </c>
      <c r="Q5" s="32" t="s">
        <v>19</v>
      </c>
      <c r="R5" s="33" t="s">
        <v>20</v>
      </c>
      <c r="S5" s="21"/>
      <c r="T5" s="21"/>
      <c r="U5" s="21"/>
      <c r="V5" s="21"/>
      <c r="W5" s="22"/>
      <c r="X5" s="22"/>
      <c r="Y5" s="22"/>
      <c r="Z5" s="22"/>
      <c r="AA5" s="22"/>
      <c r="AB5" s="23"/>
      <c r="AC5" s="23"/>
    </row>
    <row r="6" spans="1:29" ht="6" customHeight="1">
      <c r="B6" s="34"/>
      <c r="C6" s="34"/>
      <c r="D6" s="35"/>
      <c r="F6" s="36"/>
      <c r="G6" s="37"/>
      <c r="H6" s="37"/>
      <c r="I6" s="38"/>
      <c r="J6" s="38"/>
      <c r="K6" s="39"/>
      <c r="L6" s="37"/>
      <c r="M6" s="37"/>
      <c r="N6" s="37"/>
      <c r="O6" s="39"/>
      <c r="P6" s="37"/>
      <c r="Q6" s="37"/>
      <c r="R6" s="40"/>
      <c r="S6" s="22"/>
      <c r="T6" s="22"/>
      <c r="U6" s="22"/>
      <c r="V6" s="22"/>
      <c r="W6" s="22"/>
      <c r="X6" s="22"/>
      <c r="Y6" s="22"/>
      <c r="Z6" s="22"/>
      <c r="AA6" s="22"/>
      <c r="AB6" s="23"/>
      <c r="AC6" s="23"/>
    </row>
    <row r="7" spans="1:29">
      <c r="B7" s="24" t="s">
        <v>21</v>
      </c>
      <c r="C7" s="41"/>
      <c r="D7" s="42"/>
      <c r="E7" s="43"/>
      <c r="F7" s="44"/>
      <c r="G7" s="44"/>
      <c r="H7" s="44"/>
      <c r="I7" s="45"/>
      <c r="J7" s="45"/>
      <c r="K7" s="46"/>
      <c r="L7" s="44"/>
      <c r="M7" s="44"/>
      <c r="N7" s="44"/>
      <c r="O7" s="46"/>
      <c r="P7" s="44"/>
      <c r="Q7" s="44"/>
      <c r="R7" s="47"/>
      <c r="S7" s="22"/>
      <c r="T7" s="22"/>
      <c r="U7" s="22"/>
      <c r="V7" s="22"/>
      <c r="W7" s="22"/>
      <c r="X7" s="22"/>
      <c r="Y7" s="22"/>
      <c r="Z7" s="22"/>
      <c r="AA7" s="22"/>
      <c r="AB7" s="48"/>
      <c r="AC7" s="22"/>
    </row>
    <row r="8" spans="1:29">
      <c r="A8" s="1" t="s">
        <v>22</v>
      </c>
      <c r="B8" s="49" t="s">
        <v>23</v>
      </c>
      <c r="C8" s="50"/>
      <c r="D8" s="51"/>
      <c r="E8" s="52">
        <v>200</v>
      </c>
      <c r="F8" s="658">
        <v>8.1999999999999993</v>
      </c>
      <c r="G8" s="53">
        <v>10.8</v>
      </c>
      <c r="H8" s="54">
        <v>38</v>
      </c>
      <c r="I8" s="52">
        <v>140.65</v>
      </c>
      <c r="J8" s="55"/>
      <c r="K8" s="56">
        <v>0.14000000000000001</v>
      </c>
      <c r="L8" s="53">
        <v>0.54</v>
      </c>
      <c r="M8" s="53">
        <v>53.17</v>
      </c>
      <c r="N8" s="54">
        <v>9.6</v>
      </c>
      <c r="O8" s="56">
        <v>134</v>
      </c>
      <c r="P8" s="57">
        <v>205</v>
      </c>
      <c r="Q8" s="53">
        <v>39</v>
      </c>
      <c r="R8" s="58">
        <v>2.2000000000000002</v>
      </c>
      <c r="S8" s="22"/>
      <c r="T8" s="22"/>
      <c r="U8" s="22"/>
      <c r="V8" s="22"/>
      <c r="W8" s="22"/>
      <c r="X8" s="22"/>
      <c r="Y8" s="22"/>
      <c r="Z8" s="22"/>
      <c r="AA8" s="22"/>
      <c r="AB8" s="23"/>
      <c r="AC8" s="23"/>
    </row>
    <row r="9" spans="1:29">
      <c r="A9" s="1" t="s">
        <v>24</v>
      </c>
      <c r="B9" s="59" t="s">
        <v>25</v>
      </c>
      <c r="C9" s="60"/>
      <c r="D9" s="61"/>
      <c r="E9" s="62">
        <v>30</v>
      </c>
      <c r="F9" s="63">
        <v>0.3</v>
      </c>
      <c r="G9" s="64">
        <v>24.6</v>
      </c>
      <c r="H9" s="65">
        <v>0.3</v>
      </c>
      <c r="I9" s="62">
        <v>224.4</v>
      </c>
      <c r="J9" s="55"/>
      <c r="K9" s="56">
        <v>0</v>
      </c>
      <c r="L9" s="53">
        <v>0</v>
      </c>
      <c r="M9" s="53">
        <v>195.9</v>
      </c>
      <c r="N9" s="54">
        <v>0</v>
      </c>
      <c r="O9" s="56">
        <v>3</v>
      </c>
      <c r="P9" s="53">
        <v>6</v>
      </c>
      <c r="Q9" s="53">
        <v>0</v>
      </c>
      <c r="R9" s="66">
        <v>0</v>
      </c>
      <c r="S9" s="22"/>
      <c r="T9" s="22"/>
      <c r="U9" s="22"/>
      <c r="V9" s="22"/>
      <c r="W9" s="22"/>
      <c r="X9" s="22"/>
      <c r="Y9" s="22"/>
      <c r="Z9" s="22"/>
      <c r="AA9" s="22"/>
      <c r="AB9" s="23"/>
      <c r="AC9" s="23"/>
    </row>
    <row r="10" spans="1:29">
      <c r="B10" s="59" t="s">
        <v>26</v>
      </c>
      <c r="C10" s="60"/>
      <c r="D10" s="61"/>
      <c r="E10" s="62">
        <v>20</v>
      </c>
      <c r="F10" s="63">
        <v>4.5999999999999996</v>
      </c>
      <c r="G10" s="64">
        <v>5.8</v>
      </c>
      <c r="H10" s="65">
        <v>0</v>
      </c>
      <c r="I10" s="62">
        <v>71.599999999999994</v>
      </c>
      <c r="J10" s="55"/>
      <c r="K10" s="56">
        <v>6.0000000000000001E-3</v>
      </c>
      <c r="L10" s="53">
        <v>0.93</v>
      </c>
      <c r="M10" s="53">
        <v>34.6</v>
      </c>
      <c r="N10" s="54">
        <v>6.0000000000000001E-3</v>
      </c>
      <c r="O10" s="56">
        <v>117.3</v>
      </c>
      <c r="P10" s="53">
        <v>66.599999999999994</v>
      </c>
      <c r="Q10" s="53">
        <v>4.66</v>
      </c>
      <c r="R10" s="66">
        <v>0.13</v>
      </c>
      <c r="S10" s="22"/>
      <c r="T10" s="22"/>
      <c r="U10" s="22"/>
      <c r="V10" s="22"/>
      <c r="W10" s="22"/>
      <c r="X10" s="22"/>
      <c r="Y10" s="22"/>
      <c r="Z10" s="22"/>
      <c r="AA10" s="22"/>
      <c r="AB10" s="23"/>
      <c r="AC10" s="23"/>
    </row>
    <row r="11" spans="1:29">
      <c r="A11" s="1" t="s">
        <v>27</v>
      </c>
      <c r="B11" s="67" t="s">
        <v>28</v>
      </c>
      <c r="C11" s="68"/>
      <c r="D11" s="69"/>
      <c r="E11" s="70">
        <v>200</v>
      </c>
      <c r="F11" s="71">
        <v>3.5</v>
      </c>
      <c r="G11" s="72">
        <v>3.3</v>
      </c>
      <c r="H11" s="73">
        <v>22.3</v>
      </c>
      <c r="I11" s="70">
        <v>133.4</v>
      </c>
      <c r="J11" s="74"/>
      <c r="K11" s="75">
        <v>0.02</v>
      </c>
      <c r="L11" s="76">
        <v>0.15</v>
      </c>
      <c r="M11" s="76">
        <v>10.79</v>
      </c>
      <c r="N11" s="77"/>
      <c r="O11" s="75">
        <v>107</v>
      </c>
      <c r="P11" s="76">
        <v>95.2</v>
      </c>
      <c r="Q11" s="76">
        <v>26</v>
      </c>
      <c r="R11" s="78">
        <v>0.9</v>
      </c>
      <c r="S11" s="22"/>
      <c r="T11" s="22"/>
      <c r="U11" s="22"/>
      <c r="V11" s="22"/>
      <c r="W11" s="22"/>
      <c r="X11" s="22"/>
      <c r="Y11" s="22"/>
      <c r="Z11" s="22"/>
      <c r="AA11" s="22"/>
      <c r="AB11" s="23"/>
      <c r="AC11" s="23"/>
    </row>
    <row r="12" spans="1:29">
      <c r="B12" s="59" t="s">
        <v>29</v>
      </c>
      <c r="C12" s="60"/>
      <c r="D12" s="60"/>
      <c r="E12" s="62">
        <v>50</v>
      </c>
      <c r="F12" s="63">
        <v>3.95</v>
      </c>
      <c r="G12" s="64">
        <v>0.5</v>
      </c>
      <c r="H12" s="65">
        <v>24.15</v>
      </c>
      <c r="I12" s="62">
        <v>116.9</v>
      </c>
      <c r="J12" s="55"/>
      <c r="K12" s="56">
        <v>0.05</v>
      </c>
      <c r="L12" s="53"/>
      <c r="M12" s="53"/>
      <c r="N12" s="54">
        <v>0.65</v>
      </c>
      <c r="O12" s="56">
        <v>11.5</v>
      </c>
      <c r="P12" s="53">
        <v>43.5</v>
      </c>
      <c r="Q12" s="53">
        <v>16.5</v>
      </c>
      <c r="R12" s="66">
        <v>0.55000000000000004</v>
      </c>
      <c r="S12" s="22"/>
      <c r="T12" s="22"/>
      <c r="U12" s="22"/>
      <c r="V12" s="22"/>
      <c r="W12" s="22"/>
      <c r="X12" s="22"/>
      <c r="Y12" s="22"/>
      <c r="Z12" s="22"/>
      <c r="AA12" s="22"/>
      <c r="AB12" s="23"/>
      <c r="AC12" s="23"/>
    </row>
    <row r="13" spans="1:29">
      <c r="B13" s="79"/>
      <c r="C13" s="80"/>
      <c r="D13" s="80" t="s">
        <v>30</v>
      </c>
      <c r="E13" s="81"/>
      <c r="F13" s="82">
        <f>SUM(F8:F12)</f>
        <v>20.55</v>
      </c>
      <c r="G13" s="82">
        <f>SUM(G8:G12)</f>
        <v>45</v>
      </c>
      <c r="H13" s="82">
        <f>SUM(H8:H12)</f>
        <v>84.75</v>
      </c>
      <c r="I13" s="83">
        <f>SUM(I8:I12)</f>
        <v>686.94999999999993</v>
      </c>
      <c r="J13" s="84">
        <v>0.25</v>
      </c>
      <c r="K13" s="85">
        <f t="shared" ref="K13:R13" si="0">SUM(K8:K12)</f>
        <v>0.21600000000000003</v>
      </c>
      <c r="L13" s="86">
        <f t="shared" si="0"/>
        <v>1.62</v>
      </c>
      <c r="M13" s="86">
        <f t="shared" si="0"/>
        <v>294.46000000000004</v>
      </c>
      <c r="N13" s="86">
        <f t="shared" si="0"/>
        <v>10.256</v>
      </c>
      <c r="O13" s="85">
        <f t="shared" si="0"/>
        <v>372.8</v>
      </c>
      <c r="P13" s="86">
        <f t="shared" si="0"/>
        <v>416.3</v>
      </c>
      <c r="Q13" s="86">
        <f t="shared" si="0"/>
        <v>86.16</v>
      </c>
      <c r="R13" s="87">
        <f t="shared" si="0"/>
        <v>3.7800000000000002</v>
      </c>
      <c r="S13" s="22"/>
      <c r="T13" s="22"/>
      <c r="U13" s="22"/>
      <c r="V13" s="22"/>
      <c r="W13" s="22"/>
      <c r="X13" s="22"/>
      <c r="Y13" s="22"/>
      <c r="Z13" s="22"/>
      <c r="AA13" s="22"/>
      <c r="AB13" s="23"/>
      <c r="AC13" s="23"/>
    </row>
    <row r="14" spans="1:29">
      <c r="B14" s="88" t="s">
        <v>31</v>
      </c>
      <c r="C14" s="89"/>
      <c r="D14" s="90"/>
      <c r="E14" s="91"/>
      <c r="F14" s="92"/>
      <c r="G14" s="92"/>
      <c r="H14" s="92"/>
      <c r="I14" s="91"/>
      <c r="J14" s="26"/>
      <c r="K14" s="93"/>
      <c r="L14" s="92"/>
      <c r="M14" s="92"/>
      <c r="N14" s="92"/>
      <c r="O14" s="93"/>
      <c r="P14" s="92"/>
      <c r="Q14" s="92"/>
      <c r="R14" s="94"/>
      <c r="S14" s="22"/>
      <c r="T14" s="22"/>
      <c r="U14" s="22"/>
      <c r="V14" s="22"/>
      <c r="W14" s="22"/>
      <c r="X14" s="22"/>
      <c r="Y14" s="22"/>
      <c r="Z14" s="22"/>
      <c r="AA14" s="22"/>
      <c r="AB14" s="23"/>
      <c r="AC14" s="23"/>
    </row>
    <row r="15" spans="1:29" s="595" customFormat="1">
      <c r="A15" s="595">
        <v>29</v>
      </c>
      <c r="B15" s="596" t="s">
        <v>149</v>
      </c>
      <c r="C15" s="597"/>
      <c r="D15" s="598"/>
      <c r="E15" s="599">
        <v>100</v>
      </c>
      <c r="F15" s="600">
        <v>2.08</v>
      </c>
      <c r="G15" s="601">
        <v>4</v>
      </c>
      <c r="H15" s="602">
        <v>2.48</v>
      </c>
      <c r="I15" s="599">
        <v>54.24</v>
      </c>
      <c r="J15" s="603"/>
      <c r="K15" s="604">
        <v>3.2000000000000001E-2</v>
      </c>
      <c r="L15" s="601">
        <v>12.72</v>
      </c>
      <c r="M15" s="601">
        <v>48</v>
      </c>
      <c r="N15" s="602">
        <v>0.32</v>
      </c>
      <c r="O15" s="604">
        <v>36.799999999999997</v>
      </c>
      <c r="P15" s="601">
        <v>44</v>
      </c>
      <c r="Q15" s="601">
        <v>12</v>
      </c>
      <c r="R15" s="605">
        <v>0.64</v>
      </c>
      <c r="S15" s="606"/>
      <c r="T15" s="606"/>
      <c r="U15" s="606"/>
      <c r="V15" s="606"/>
      <c r="W15" s="606"/>
      <c r="X15" s="606"/>
      <c r="Y15" s="606"/>
      <c r="Z15" s="606"/>
      <c r="AA15" s="606"/>
      <c r="AB15" s="607"/>
      <c r="AC15" s="607"/>
    </row>
    <row r="16" spans="1:29" ht="23.25" customHeight="1">
      <c r="A16" s="1">
        <v>103</v>
      </c>
      <c r="B16" s="96" t="s">
        <v>148</v>
      </c>
      <c r="C16" s="97"/>
      <c r="D16" s="98"/>
      <c r="E16" s="99">
        <v>200</v>
      </c>
      <c r="F16" s="100">
        <v>2.1800000000000002</v>
      </c>
      <c r="G16" s="76">
        <v>2.2400000000000002</v>
      </c>
      <c r="H16" s="77">
        <v>26.36</v>
      </c>
      <c r="I16" s="99">
        <v>113.02</v>
      </c>
      <c r="J16" s="101"/>
      <c r="K16" s="75">
        <v>0.12</v>
      </c>
      <c r="L16" s="76">
        <v>6.6</v>
      </c>
      <c r="M16" s="76"/>
      <c r="N16" s="77">
        <v>0.98</v>
      </c>
      <c r="O16" s="75">
        <v>12.16</v>
      </c>
      <c r="P16" s="76">
        <v>50.84</v>
      </c>
      <c r="Q16" s="76">
        <v>19.239999999999998</v>
      </c>
      <c r="R16" s="78">
        <v>0.78</v>
      </c>
      <c r="S16" s="22"/>
      <c r="T16" s="22"/>
      <c r="U16" s="22"/>
      <c r="V16" s="22"/>
      <c r="W16" s="22"/>
      <c r="X16" s="22"/>
      <c r="Y16" s="22"/>
      <c r="Z16" s="22"/>
      <c r="AA16" s="22"/>
      <c r="AB16" s="23"/>
      <c r="AC16" s="23"/>
    </row>
    <row r="17" spans="1:32" ht="22.5" customHeight="1">
      <c r="A17" s="1">
        <v>288</v>
      </c>
      <c r="B17" s="96" t="s">
        <v>32</v>
      </c>
      <c r="C17" s="97"/>
      <c r="D17" s="98"/>
      <c r="E17" s="99">
        <v>90</v>
      </c>
      <c r="F17" s="100">
        <v>11.45</v>
      </c>
      <c r="G17" s="76">
        <v>11.025</v>
      </c>
      <c r="H17" s="77"/>
      <c r="I17" s="99">
        <v>182.20500000000001</v>
      </c>
      <c r="J17" s="101"/>
      <c r="K17" s="75">
        <v>5.1999999999999998E-2</v>
      </c>
      <c r="L17" s="76">
        <v>0.27</v>
      </c>
      <c r="M17" s="76">
        <v>8.2799999999999994</v>
      </c>
      <c r="N17" s="77">
        <v>0.37</v>
      </c>
      <c r="O17" s="75">
        <v>32.81</v>
      </c>
      <c r="P17" s="76">
        <v>103.95</v>
      </c>
      <c r="Q17" s="76">
        <v>15.9</v>
      </c>
      <c r="R17" s="78">
        <v>0.45</v>
      </c>
      <c r="S17" s="22"/>
      <c r="T17" s="22"/>
      <c r="U17" s="22"/>
      <c r="V17" s="22"/>
      <c r="W17" s="22"/>
      <c r="X17" s="22"/>
      <c r="Y17" s="22"/>
      <c r="Z17" s="22"/>
      <c r="AA17" s="22"/>
      <c r="AB17" s="23"/>
      <c r="AC17" s="23"/>
    </row>
    <row r="18" spans="1:32" ht="23.25" customHeight="1">
      <c r="A18" s="1">
        <v>143</v>
      </c>
      <c r="B18" s="674" t="s">
        <v>33</v>
      </c>
      <c r="C18" s="675"/>
      <c r="D18" s="676"/>
      <c r="E18" s="62">
        <v>180</v>
      </c>
      <c r="F18" s="63">
        <v>1.32</v>
      </c>
      <c r="G18" s="64">
        <v>15.04</v>
      </c>
      <c r="H18" s="65">
        <v>43.94</v>
      </c>
      <c r="I18" s="62">
        <v>31.92</v>
      </c>
      <c r="J18" s="26"/>
      <c r="K18" s="104">
        <v>1.1639999999999999</v>
      </c>
      <c r="L18" s="64">
        <v>24.3</v>
      </c>
      <c r="M18" s="64">
        <v>89.36</v>
      </c>
      <c r="N18" s="65">
        <v>2395.1999999999998</v>
      </c>
      <c r="O18" s="104">
        <v>207.18</v>
      </c>
      <c r="P18" s="64">
        <v>316.18799999999999</v>
      </c>
      <c r="Q18" s="64">
        <v>43.584000000000003</v>
      </c>
      <c r="R18" s="105">
        <v>1.1639999999999999</v>
      </c>
      <c r="S18" s="22"/>
      <c r="T18" s="22"/>
      <c r="U18" s="22"/>
      <c r="V18" s="22"/>
      <c r="W18" s="22"/>
      <c r="X18" s="22"/>
      <c r="Y18" s="22"/>
      <c r="Z18" s="22"/>
      <c r="AA18" s="22"/>
      <c r="AB18" s="23"/>
      <c r="AC18" s="23"/>
    </row>
    <row r="19" spans="1:32" ht="21" customHeight="1">
      <c r="A19" s="1">
        <v>349</v>
      </c>
      <c r="B19" s="96" t="s">
        <v>34</v>
      </c>
      <c r="C19" s="98"/>
      <c r="D19" s="68"/>
      <c r="E19" s="99">
        <v>200</v>
      </c>
      <c r="F19" s="100">
        <v>1.1599999999999999</v>
      </c>
      <c r="G19" s="76">
        <v>0.3</v>
      </c>
      <c r="H19" s="77">
        <v>34.26</v>
      </c>
      <c r="I19" s="99">
        <v>196.38</v>
      </c>
      <c r="J19" s="101"/>
      <c r="K19" s="75">
        <v>0.02</v>
      </c>
      <c r="L19" s="76">
        <v>0.8</v>
      </c>
      <c r="M19" s="76"/>
      <c r="N19" s="77">
        <v>0.2</v>
      </c>
      <c r="O19" s="75">
        <v>5.84</v>
      </c>
      <c r="P19" s="76">
        <v>46</v>
      </c>
      <c r="Q19" s="76">
        <v>33</v>
      </c>
      <c r="R19" s="78">
        <v>0.96</v>
      </c>
      <c r="S19" s="22"/>
      <c r="T19" s="22"/>
      <c r="U19" s="22"/>
      <c r="V19" s="22"/>
      <c r="W19" s="22"/>
      <c r="X19" s="22"/>
      <c r="Y19" s="22"/>
      <c r="Z19" s="22"/>
      <c r="AA19" s="22"/>
      <c r="AB19" s="23"/>
      <c r="AC19" s="23"/>
    </row>
    <row r="20" spans="1:32">
      <c r="B20" s="59" t="s">
        <v>29</v>
      </c>
      <c r="C20" s="60"/>
      <c r="D20" s="60"/>
      <c r="E20" s="62">
        <v>50</v>
      </c>
      <c r="F20" s="63">
        <v>3.95</v>
      </c>
      <c r="G20" s="64">
        <v>0.5</v>
      </c>
      <c r="H20" s="65">
        <v>24.15</v>
      </c>
      <c r="I20" s="62">
        <v>116.9</v>
      </c>
      <c r="J20" s="55"/>
      <c r="K20" s="56">
        <v>0.05</v>
      </c>
      <c r="L20" s="53"/>
      <c r="M20" s="53"/>
      <c r="N20" s="54">
        <v>0.65</v>
      </c>
      <c r="O20" s="56">
        <v>11.5</v>
      </c>
      <c r="P20" s="53">
        <v>43.5</v>
      </c>
      <c r="Q20" s="53">
        <v>16.5</v>
      </c>
      <c r="R20" s="66">
        <v>0.55000000000000004</v>
      </c>
      <c r="S20" s="22"/>
      <c r="T20" s="22"/>
      <c r="U20" s="22"/>
      <c r="V20" s="22"/>
      <c r="W20" s="22"/>
      <c r="X20" s="22"/>
      <c r="Y20" s="22"/>
      <c r="Z20" s="22"/>
      <c r="AA20" s="22"/>
      <c r="AB20" s="23"/>
      <c r="AC20" s="23"/>
    </row>
    <row r="21" spans="1:32" ht="24" customHeight="1" thickBot="1">
      <c r="B21" s="677" t="s">
        <v>35</v>
      </c>
      <c r="C21" s="678"/>
      <c r="D21" s="679"/>
      <c r="E21" s="62">
        <v>20</v>
      </c>
      <c r="F21" s="71">
        <v>1.32</v>
      </c>
      <c r="G21" s="72">
        <v>0.24</v>
      </c>
      <c r="H21" s="73">
        <v>6.68</v>
      </c>
      <c r="I21" s="70">
        <v>34.799999999999997</v>
      </c>
      <c r="J21" s="55"/>
      <c r="K21" s="132">
        <v>3.5000000000000003E-2</v>
      </c>
      <c r="L21" s="72"/>
      <c r="M21" s="72"/>
      <c r="N21" s="73">
        <v>0.36</v>
      </c>
      <c r="O21" s="132">
        <v>7</v>
      </c>
      <c r="P21" s="72">
        <v>31.6</v>
      </c>
      <c r="Q21" s="72">
        <v>9.4</v>
      </c>
      <c r="R21" s="133">
        <v>0.78</v>
      </c>
      <c r="S21" s="22"/>
      <c r="T21" s="22"/>
      <c r="U21" s="22"/>
      <c r="V21" s="22"/>
      <c r="W21" s="22"/>
      <c r="X21" s="22"/>
      <c r="Y21" s="22"/>
      <c r="Z21" s="22"/>
      <c r="AA21" s="22"/>
      <c r="AB21" s="23"/>
      <c r="AC21" s="23"/>
    </row>
    <row r="22" spans="1:32">
      <c r="B22" s="106"/>
      <c r="C22" s="42"/>
      <c r="D22" s="42" t="s">
        <v>30</v>
      </c>
      <c r="E22" s="43"/>
      <c r="F22" s="107">
        <f>SUM(F15:F21)</f>
        <v>23.459999999999997</v>
      </c>
      <c r="G22" s="107">
        <f>SUM(G15:G21)</f>
        <v>33.344999999999999</v>
      </c>
      <c r="H22" s="107">
        <f>SUM(H15:H21)</f>
        <v>137.87</v>
      </c>
      <c r="I22" s="108">
        <f>SUM(I15:I21)</f>
        <v>729.46500000000003</v>
      </c>
      <c r="J22" s="109">
        <v>0.35</v>
      </c>
      <c r="K22" s="110">
        <f t="shared" ref="K22:R22" si="1">SUM(K15:K21)</f>
        <v>1.4729999999999999</v>
      </c>
      <c r="L22" s="107">
        <f t="shared" si="1"/>
        <v>44.69</v>
      </c>
      <c r="M22" s="107">
        <f t="shared" si="1"/>
        <v>145.63999999999999</v>
      </c>
      <c r="N22" s="107">
        <f t="shared" si="1"/>
        <v>2398.08</v>
      </c>
      <c r="O22" s="110">
        <f t="shared" si="1"/>
        <v>313.28999999999996</v>
      </c>
      <c r="P22" s="107">
        <f t="shared" si="1"/>
        <v>636.07800000000009</v>
      </c>
      <c r="Q22" s="107">
        <f t="shared" si="1"/>
        <v>149.624</v>
      </c>
      <c r="R22" s="111">
        <f t="shared" si="1"/>
        <v>5.3239999999999998</v>
      </c>
      <c r="S22" s="22"/>
      <c r="T22" s="22"/>
      <c r="U22" s="22"/>
      <c r="V22" s="22"/>
      <c r="W22" s="22"/>
      <c r="X22" s="22"/>
      <c r="Y22" s="22"/>
      <c r="Z22" s="22"/>
      <c r="AA22" s="22"/>
      <c r="AB22" s="23"/>
      <c r="AC22" s="23"/>
    </row>
    <row r="23" spans="1:32" hidden="1">
      <c r="A23" s="672" t="s">
        <v>36</v>
      </c>
      <c r="B23" s="672"/>
      <c r="C23" s="672"/>
      <c r="D23" s="672"/>
      <c r="E23" s="672"/>
      <c r="F23" s="672"/>
      <c r="G23" s="672"/>
      <c r="H23" s="672"/>
      <c r="I23" s="672"/>
      <c r="J23" s="672"/>
      <c r="K23" s="672"/>
      <c r="L23" s="672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2"/>
      <c r="Z23" s="672"/>
      <c r="AA23" s="672"/>
      <c r="AB23" s="672"/>
      <c r="AC23" s="672"/>
      <c r="AD23" s="672"/>
      <c r="AE23" s="672"/>
      <c r="AF23" s="672"/>
    </row>
    <row r="24" spans="1:32" hidden="1">
      <c r="A24" s="672"/>
      <c r="B24" s="672"/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  <c r="AD24" s="672"/>
      <c r="AE24" s="672"/>
      <c r="AF24" s="672"/>
    </row>
    <row r="25" spans="1:32" hidden="1">
      <c r="A25" s="672"/>
      <c r="B25" s="672"/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  <c r="U25" s="672"/>
      <c r="V25" s="672"/>
      <c r="W25" s="672"/>
      <c r="X25" s="672"/>
      <c r="Y25" s="672"/>
      <c r="Z25" s="672"/>
      <c r="AA25" s="672"/>
      <c r="AB25" s="672"/>
      <c r="AC25" s="672"/>
      <c r="AD25" s="672"/>
      <c r="AE25" s="672"/>
      <c r="AF25" s="672"/>
    </row>
    <row r="26" spans="1:32" hidden="1">
      <c r="A26" s="672"/>
      <c r="B26" s="672"/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672"/>
      <c r="P26" s="672"/>
      <c r="Q26" s="672"/>
      <c r="R26" s="672"/>
      <c r="S26" s="672"/>
      <c r="T26" s="672"/>
      <c r="U26" s="672"/>
      <c r="V26" s="672"/>
      <c r="W26" s="672"/>
      <c r="X26" s="672"/>
      <c r="Y26" s="672"/>
      <c r="Z26" s="672"/>
      <c r="AA26" s="672"/>
      <c r="AB26" s="672"/>
      <c r="AC26" s="672"/>
      <c r="AD26" s="672"/>
      <c r="AE26" s="672"/>
      <c r="AF26" s="672"/>
    </row>
    <row r="27" spans="1:32" ht="21" thickBot="1">
      <c r="B27" s="113"/>
      <c r="C27" s="114"/>
      <c r="D27" s="115" t="s">
        <v>37</v>
      </c>
      <c r="E27" s="116"/>
      <c r="F27" s="115">
        <f>F13+F22</f>
        <v>44.01</v>
      </c>
      <c r="G27" s="115">
        <f>G13+G22+G26</f>
        <v>78.344999999999999</v>
      </c>
      <c r="H27" s="117">
        <f>H13+H22+H26</f>
        <v>222.62</v>
      </c>
      <c r="I27" s="118" t="s">
        <v>38</v>
      </c>
      <c r="J27" s="118" t="s">
        <v>39</v>
      </c>
      <c r="K27" s="119">
        <f t="shared" ref="K27:R27" si="2">K13+K22+K26</f>
        <v>1.6889999999999998</v>
      </c>
      <c r="L27" s="120">
        <f t="shared" si="2"/>
        <v>46.309999999999995</v>
      </c>
      <c r="M27" s="120">
        <f t="shared" si="2"/>
        <v>440.1</v>
      </c>
      <c r="N27" s="120">
        <f t="shared" si="2"/>
        <v>2408.3359999999998</v>
      </c>
      <c r="O27" s="120">
        <f t="shared" si="2"/>
        <v>686.08999999999992</v>
      </c>
      <c r="P27" s="120">
        <f t="shared" si="2"/>
        <v>1052.3780000000002</v>
      </c>
      <c r="Q27" s="120">
        <f t="shared" si="2"/>
        <v>235.78399999999999</v>
      </c>
      <c r="R27" s="121">
        <f t="shared" si="2"/>
        <v>9.1039999999999992</v>
      </c>
      <c r="S27" s="22"/>
      <c r="T27" s="22"/>
      <c r="U27" s="22"/>
      <c r="V27" s="22"/>
      <c r="W27" s="22"/>
      <c r="X27" s="22"/>
      <c r="Y27" s="22"/>
      <c r="Z27" s="22"/>
      <c r="AA27" s="22"/>
      <c r="AB27" s="23"/>
      <c r="AC27" s="23"/>
    </row>
    <row r="28" spans="1:32" ht="21" thickBot="1">
      <c r="B28" s="18"/>
      <c r="C28" s="16"/>
      <c r="D28" s="16"/>
      <c r="E28" s="122"/>
      <c r="F28" s="123"/>
      <c r="G28" s="123"/>
      <c r="H28" s="123"/>
      <c r="I28" s="124">
        <f>I13+I22+I26</f>
        <v>1416.415</v>
      </c>
      <c r="J28" s="125">
        <f>J13+J22+J26</f>
        <v>0.6</v>
      </c>
      <c r="K28" s="126"/>
      <c r="L28" s="127"/>
      <c r="M28" s="127"/>
      <c r="N28" s="127"/>
      <c r="O28" s="127"/>
      <c r="P28" s="127"/>
      <c r="Q28" s="127"/>
      <c r="R28" s="128"/>
      <c r="S28" s="22"/>
      <c r="T28" s="22"/>
      <c r="U28" s="22"/>
      <c r="V28" s="22"/>
      <c r="W28" s="22"/>
      <c r="X28" s="22"/>
      <c r="Y28" s="22"/>
      <c r="Z28" s="22"/>
      <c r="AA28" s="22"/>
      <c r="AB28" s="23"/>
      <c r="AC28" s="23"/>
    </row>
    <row r="29" spans="1:32" ht="21" thickBot="1">
      <c r="B29" s="4" t="s">
        <v>0</v>
      </c>
      <c r="C29" s="5"/>
      <c r="D29" s="5"/>
      <c r="E29" s="6"/>
      <c r="F29" s="7"/>
      <c r="G29" s="7"/>
      <c r="H29" s="7"/>
      <c r="I29" s="8"/>
      <c r="J29" s="8"/>
      <c r="K29" s="9"/>
      <c r="L29" s="7"/>
      <c r="M29" s="7"/>
      <c r="N29" s="7"/>
      <c r="O29" s="9"/>
      <c r="P29" s="7"/>
      <c r="Q29" s="7"/>
      <c r="R29" s="10"/>
    </row>
    <row r="30" spans="1:32" ht="21" thickBot="1">
      <c r="B30" s="11" t="s">
        <v>1</v>
      </c>
      <c r="C30" s="12"/>
      <c r="D30" s="12"/>
      <c r="E30" s="13" t="s">
        <v>2</v>
      </c>
      <c r="F30" s="14"/>
      <c r="G30" s="15" t="s">
        <v>3</v>
      </c>
      <c r="H30" s="16"/>
      <c r="I30" s="17" t="s">
        <v>4</v>
      </c>
      <c r="J30" s="17"/>
      <c r="K30" s="18"/>
      <c r="L30" s="16" t="s">
        <v>5</v>
      </c>
      <c r="M30" s="16"/>
      <c r="N30" s="16"/>
      <c r="O30" s="19" t="s">
        <v>6</v>
      </c>
      <c r="P30" s="16"/>
      <c r="Q30" s="16"/>
      <c r="R30" s="20"/>
      <c r="S30" s="21"/>
      <c r="T30" s="21"/>
      <c r="U30" s="21"/>
      <c r="V30" s="21"/>
      <c r="W30" s="22"/>
      <c r="X30" s="22"/>
      <c r="Y30" s="22"/>
      <c r="Z30" s="22"/>
      <c r="AA30" s="22"/>
      <c r="AB30" s="23"/>
      <c r="AC30" s="23"/>
    </row>
    <row r="31" spans="1:32" ht="21" thickBot="1">
      <c r="B31" s="24" t="s">
        <v>40</v>
      </c>
      <c r="C31" s="25"/>
      <c r="D31" s="5"/>
      <c r="E31" s="26" t="s">
        <v>8</v>
      </c>
      <c r="F31" s="27" t="s">
        <v>9</v>
      </c>
      <c r="G31" s="28" t="s">
        <v>10</v>
      </c>
      <c r="H31" s="29" t="s">
        <v>11</v>
      </c>
      <c r="I31" s="26" t="s">
        <v>12</v>
      </c>
      <c r="J31" s="30"/>
      <c r="K31" s="31" t="s">
        <v>13</v>
      </c>
      <c r="L31" s="32" t="s">
        <v>14</v>
      </c>
      <c r="M31" s="740" t="s">
        <v>169</v>
      </c>
      <c r="N31" s="32" t="s">
        <v>16</v>
      </c>
      <c r="O31" s="31" t="s">
        <v>17</v>
      </c>
      <c r="P31" s="32" t="s">
        <v>18</v>
      </c>
      <c r="Q31" s="32" t="s">
        <v>19</v>
      </c>
      <c r="R31" s="33" t="s">
        <v>20</v>
      </c>
      <c r="S31" s="21"/>
      <c r="T31" s="21"/>
      <c r="U31" s="21"/>
      <c r="V31" s="21"/>
      <c r="W31" s="22"/>
      <c r="X31" s="22"/>
      <c r="Y31" s="22"/>
      <c r="Z31" s="22"/>
      <c r="AA31" s="22"/>
      <c r="AB31" s="23"/>
      <c r="AC31" s="23"/>
    </row>
    <row r="32" spans="1:32" ht="6" customHeight="1" thickBot="1">
      <c r="B32" s="34"/>
      <c r="C32" s="34"/>
      <c r="D32" s="35"/>
      <c r="F32" s="36"/>
      <c r="G32" s="37"/>
      <c r="H32" s="37"/>
      <c r="I32" s="38"/>
      <c r="J32" s="38"/>
      <c r="K32" s="39"/>
      <c r="L32" s="37"/>
      <c r="M32" s="37"/>
      <c r="N32" s="37"/>
      <c r="O32" s="39"/>
      <c r="P32" s="37"/>
      <c r="Q32" s="37"/>
      <c r="R32" s="40"/>
      <c r="S32" s="22"/>
      <c r="T32" s="22"/>
      <c r="U32" s="22"/>
      <c r="V32" s="22"/>
      <c r="W32" s="22"/>
      <c r="X32" s="22"/>
      <c r="Y32" s="22"/>
      <c r="Z32" s="22"/>
      <c r="AA32" s="22"/>
      <c r="AB32" s="23"/>
      <c r="AC32" s="23"/>
    </row>
    <row r="33" spans="1:29" ht="21" thickBot="1">
      <c r="B33" s="24" t="s">
        <v>21</v>
      </c>
      <c r="C33" s="41"/>
      <c r="D33" s="42"/>
      <c r="E33" s="43"/>
      <c r="F33" s="44"/>
      <c r="G33" s="44"/>
      <c r="H33" s="44"/>
      <c r="I33" s="45"/>
      <c r="J33" s="45"/>
      <c r="K33" s="46"/>
      <c r="L33" s="44"/>
      <c r="M33" s="44"/>
      <c r="N33" s="44"/>
      <c r="O33" s="46"/>
      <c r="P33" s="44"/>
      <c r="Q33" s="44"/>
      <c r="R33" s="47"/>
      <c r="S33" s="22"/>
      <c r="T33" s="22"/>
      <c r="U33" s="22"/>
      <c r="V33" s="22"/>
      <c r="W33" s="22"/>
      <c r="X33" s="22"/>
      <c r="Y33" s="22"/>
      <c r="Z33" s="22"/>
      <c r="AA33" s="22"/>
      <c r="AB33" s="48"/>
      <c r="AC33" s="22"/>
    </row>
    <row r="34" spans="1:29">
      <c r="A34" s="1" t="s">
        <v>22</v>
      </c>
      <c r="B34" s="49" t="s">
        <v>23</v>
      </c>
      <c r="C34" s="50"/>
      <c r="D34" s="51"/>
      <c r="E34" s="52">
        <v>200</v>
      </c>
      <c r="F34" s="658">
        <v>8.1999999999999993</v>
      </c>
      <c r="G34" s="53">
        <v>10.8</v>
      </c>
      <c r="H34" s="54">
        <v>38</v>
      </c>
      <c r="I34" s="52">
        <v>140.65</v>
      </c>
      <c r="J34" s="55"/>
      <c r="K34" s="56">
        <v>0.14000000000000001</v>
      </c>
      <c r="L34" s="53">
        <v>0.54</v>
      </c>
      <c r="M34" s="53">
        <v>53.17</v>
      </c>
      <c r="N34" s="54">
        <v>9.6</v>
      </c>
      <c r="O34" s="56">
        <v>134</v>
      </c>
      <c r="P34" s="57">
        <v>205</v>
      </c>
      <c r="Q34" s="53">
        <v>39</v>
      </c>
      <c r="R34" s="58">
        <v>2.2000000000000002</v>
      </c>
      <c r="S34" s="22"/>
      <c r="T34" s="22"/>
      <c r="U34" s="22"/>
      <c r="V34" s="22"/>
      <c r="W34" s="22"/>
      <c r="X34" s="22"/>
      <c r="Y34" s="22"/>
      <c r="Z34" s="22"/>
      <c r="AA34" s="22"/>
      <c r="AB34" s="23"/>
      <c r="AC34" s="23"/>
    </row>
    <row r="35" spans="1:29">
      <c r="A35" s="1" t="s">
        <v>24</v>
      </c>
      <c r="B35" s="59" t="s">
        <v>25</v>
      </c>
      <c r="C35" s="60"/>
      <c r="D35" s="61"/>
      <c r="E35" s="62">
        <v>30</v>
      </c>
      <c r="F35" s="63">
        <v>0.3</v>
      </c>
      <c r="G35" s="64">
        <v>24.6</v>
      </c>
      <c r="H35" s="65">
        <v>0.3</v>
      </c>
      <c r="I35" s="62">
        <v>224.4</v>
      </c>
      <c r="J35" s="55"/>
      <c r="K35" s="56">
        <v>0</v>
      </c>
      <c r="L35" s="53">
        <v>0</v>
      </c>
      <c r="M35" s="53">
        <v>195.9</v>
      </c>
      <c r="N35" s="54">
        <v>0</v>
      </c>
      <c r="O35" s="56">
        <v>3</v>
      </c>
      <c r="P35" s="53">
        <v>6</v>
      </c>
      <c r="Q35" s="53">
        <v>0</v>
      </c>
      <c r="R35" s="66">
        <v>0</v>
      </c>
      <c r="S35" s="22"/>
      <c r="T35" s="22"/>
      <c r="U35" s="22"/>
      <c r="V35" s="22"/>
      <c r="W35" s="22"/>
      <c r="X35" s="22"/>
      <c r="Y35" s="22"/>
      <c r="Z35" s="22"/>
      <c r="AA35" s="22"/>
      <c r="AB35" s="23"/>
      <c r="AC35" s="23"/>
    </row>
    <row r="36" spans="1:29">
      <c r="B36" s="59" t="s">
        <v>26</v>
      </c>
      <c r="C36" s="60"/>
      <c r="D36" s="61"/>
      <c r="E36" s="62">
        <v>20</v>
      </c>
      <c r="F36" s="63">
        <v>4.5999999999999996</v>
      </c>
      <c r="G36" s="64">
        <v>5.8</v>
      </c>
      <c r="H36" s="65">
        <v>0</v>
      </c>
      <c r="I36" s="62">
        <v>71.599999999999994</v>
      </c>
      <c r="J36" s="55"/>
      <c r="K36" s="56">
        <v>6.0000000000000001E-3</v>
      </c>
      <c r="L36" s="53">
        <v>0.93</v>
      </c>
      <c r="M36" s="53">
        <v>34.6</v>
      </c>
      <c r="N36" s="54">
        <v>6.0000000000000001E-3</v>
      </c>
      <c r="O36" s="56">
        <v>117.3</v>
      </c>
      <c r="P36" s="53">
        <v>66.599999999999994</v>
      </c>
      <c r="Q36" s="53">
        <v>4.66</v>
      </c>
      <c r="R36" s="66">
        <v>0.13</v>
      </c>
      <c r="S36" s="22"/>
      <c r="T36" s="22"/>
      <c r="U36" s="22"/>
      <c r="V36" s="22"/>
      <c r="W36" s="22"/>
      <c r="X36" s="22"/>
      <c r="Y36" s="22"/>
      <c r="Z36" s="22"/>
      <c r="AA36" s="22"/>
      <c r="AB36" s="23"/>
      <c r="AC36" s="23"/>
    </row>
    <row r="37" spans="1:29">
      <c r="A37" s="1" t="s">
        <v>27</v>
      </c>
      <c r="B37" s="67" t="s">
        <v>28</v>
      </c>
      <c r="C37" s="68"/>
      <c r="D37" s="69"/>
      <c r="E37" s="70">
        <v>200</v>
      </c>
      <c r="F37" s="71">
        <v>3.5</v>
      </c>
      <c r="G37" s="72">
        <v>3.3</v>
      </c>
      <c r="H37" s="73">
        <v>22.3</v>
      </c>
      <c r="I37" s="70">
        <v>133.4</v>
      </c>
      <c r="J37" s="74"/>
      <c r="K37" s="75">
        <v>0.02</v>
      </c>
      <c r="L37" s="76">
        <v>0.15</v>
      </c>
      <c r="M37" s="76">
        <v>10.79</v>
      </c>
      <c r="N37" s="77"/>
      <c r="O37" s="75">
        <v>107</v>
      </c>
      <c r="P37" s="76">
        <v>95.2</v>
      </c>
      <c r="Q37" s="76">
        <v>26</v>
      </c>
      <c r="R37" s="78">
        <v>0.9</v>
      </c>
      <c r="S37" s="22"/>
      <c r="T37" s="22"/>
      <c r="U37" s="22"/>
      <c r="V37" s="22"/>
      <c r="W37" s="22"/>
      <c r="X37" s="22"/>
      <c r="Y37" s="22"/>
      <c r="Z37" s="22"/>
      <c r="AA37" s="22"/>
      <c r="AB37" s="23"/>
      <c r="AC37" s="23"/>
    </row>
    <row r="38" spans="1:29" ht="21" thickBot="1">
      <c r="B38" s="59" t="s">
        <v>29</v>
      </c>
      <c r="C38" s="60"/>
      <c r="D38" s="60"/>
      <c r="E38" s="62">
        <v>50</v>
      </c>
      <c r="F38" s="63">
        <v>3.95</v>
      </c>
      <c r="G38" s="64">
        <v>0.5</v>
      </c>
      <c r="H38" s="65">
        <v>24.15</v>
      </c>
      <c r="I38" s="62">
        <v>116.9</v>
      </c>
      <c r="J38" s="55"/>
      <c r="K38" s="56">
        <v>0.05</v>
      </c>
      <c r="L38" s="53"/>
      <c r="M38" s="53"/>
      <c r="N38" s="54">
        <v>0.65</v>
      </c>
      <c r="O38" s="56">
        <v>11.5</v>
      </c>
      <c r="P38" s="53">
        <v>43.5</v>
      </c>
      <c r="Q38" s="53">
        <v>16.5</v>
      </c>
      <c r="R38" s="66">
        <v>0.55000000000000004</v>
      </c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23"/>
    </row>
    <row r="39" spans="1:29" ht="21" thickBot="1">
      <c r="B39" s="79"/>
      <c r="C39" s="80"/>
      <c r="D39" s="80" t="s">
        <v>30</v>
      </c>
      <c r="E39" s="81"/>
      <c r="F39" s="82">
        <f>SUM(F34:F38)</f>
        <v>20.55</v>
      </c>
      <c r="G39" s="82">
        <f>SUM(G34:G38)</f>
        <v>45</v>
      </c>
      <c r="H39" s="82">
        <f>SUM(H34:H38)</f>
        <v>84.75</v>
      </c>
      <c r="I39" s="83">
        <f>SUM(I34:I38)</f>
        <v>686.94999999999993</v>
      </c>
      <c r="J39" s="84">
        <v>0.25</v>
      </c>
      <c r="K39" s="85">
        <f t="shared" ref="K39:R39" si="3">SUM(K34:K38)</f>
        <v>0.21600000000000003</v>
      </c>
      <c r="L39" s="86">
        <f t="shared" si="3"/>
        <v>1.62</v>
      </c>
      <c r="M39" s="86">
        <f t="shared" si="3"/>
        <v>294.46000000000004</v>
      </c>
      <c r="N39" s="86">
        <f t="shared" si="3"/>
        <v>10.256</v>
      </c>
      <c r="O39" s="85">
        <f t="shared" si="3"/>
        <v>372.8</v>
      </c>
      <c r="P39" s="86">
        <f t="shared" si="3"/>
        <v>416.3</v>
      </c>
      <c r="Q39" s="86">
        <f t="shared" si="3"/>
        <v>86.16</v>
      </c>
      <c r="R39" s="87">
        <f t="shared" si="3"/>
        <v>3.7800000000000002</v>
      </c>
      <c r="S39" s="22"/>
      <c r="T39" s="22"/>
      <c r="U39" s="22"/>
      <c r="V39" s="22"/>
      <c r="W39" s="22"/>
      <c r="X39" s="22"/>
      <c r="Y39" s="22"/>
      <c r="Z39" s="22"/>
      <c r="AA39" s="22"/>
      <c r="AB39" s="23"/>
      <c r="AC39" s="23"/>
    </row>
    <row r="40" spans="1:29" ht="21" thickBot="1">
      <c r="B40" s="88" t="s">
        <v>31</v>
      </c>
      <c r="C40" s="89"/>
      <c r="D40" s="90"/>
      <c r="E40" s="91"/>
      <c r="F40" s="92"/>
      <c r="G40" s="92"/>
      <c r="H40" s="92"/>
      <c r="I40" s="91"/>
      <c r="J40" s="26"/>
      <c r="K40" s="93"/>
      <c r="L40" s="92"/>
      <c r="M40" s="92"/>
      <c r="N40" s="92"/>
      <c r="O40" s="93"/>
      <c r="P40" s="92"/>
      <c r="Q40" s="92"/>
      <c r="R40" s="94"/>
      <c r="S40" s="22"/>
      <c r="T40" s="22"/>
      <c r="U40" s="22"/>
      <c r="V40" s="22"/>
      <c r="W40" s="22"/>
      <c r="X40" s="22"/>
      <c r="Y40" s="22"/>
      <c r="Z40" s="22"/>
      <c r="AA40" s="22"/>
      <c r="AB40" s="23"/>
      <c r="AC40" s="23"/>
    </row>
    <row r="41" spans="1:29" s="595" customFormat="1">
      <c r="A41" s="595">
        <v>29</v>
      </c>
      <c r="B41" s="596" t="s">
        <v>149</v>
      </c>
      <c r="C41" s="597"/>
      <c r="D41" s="598"/>
      <c r="E41" s="599">
        <v>100</v>
      </c>
      <c r="F41" s="600">
        <v>2.08</v>
      </c>
      <c r="G41" s="601">
        <v>4</v>
      </c>
      <c r="H41" s="602">
        <v>2.48</v>
      </c>
      <c r="I41" s="599">
        <v>54.24</v>
      </c>
      <c r="J41" s="603"/>
      <c r="K41" s="604">
        <v>3.2000000000000001E-2</v>
      </c>
      <c r="L41" s="601">
        <v>12.72</v>
      </c>
      <c r="M41" s="601">
        <v>48</v>
      </c>
      <c r="N41" s="602">
        <v>0.32</v>
      </c>
      <c r="O41" s="604">
        <v>36.799999999999997</v>
      </c>
      <c r="P41" s="601">
        <v>44</v>
      </c>
      <c r="Q41" s="601">
        <v>12</v>
      </c>
      <c r="R41" s="605">
        <v>0.64</v>
      </c>
      <c r="S41" s="606"/>
      <c r="T41" s="606"/>
      <c r="U41" s="606"/>
      <c r="V41" s="606"/>
      <c r="W41" s="606"/>
      <c r="X41" s="606"/>
      <c r="Y41" s="606"/>
      <c r="Z41" s="606"/>
      <c r="AA41" s="606"/>
      <c r="AB41" s="607"/>
      <c r="AC41" s="607"/>
    </row>
    <row r="42" spans="1:29" ht="23.25" customHeight="1">
      <c r="A42" s="1">
        <v>103</v>
      </c>
      <c r="B42" s="96" t="s">
        <v>148</v>
      </c>
      <c r="C42" s="97"/>
      <c r="D42" s="98"/>
      <c r="E42" s="99">
        <v>200</v>
      </c>
      <c r="F42" s="100">
        <v>2.1800000000000002</v>
      </c>
      <c r="G42" s="76">
        <v>2.2400000000000002</v>
      </c>
      <c r="H42" s="77">
        <v>26.36</v>
      </c>
      <c r="I42" s="99">
        <v>113.02</v>
      </c>
      <c r="J42" s="101"/>
      <c r="K42" s="75">
        <v>0.12</v>
      </c>
      <c r="L42" s="76">
        <v>6.6</v>
      </c>
      <c r="M42" s="76"/>
      <c r="N42" s="77">
        <v>0.98</v>
      </c>
      <c r="O42" s="75">
        <v>12.16</v>
      </c>
      <c r="P42" s="76">
        <v>50.84</v>
      </c>
      <c r="Q42" s="76">
        <v>19.239999999999998</v>
      </c>
      <c r="R42" s="78">
        <v>0.78</v>
      </c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23"/>
    </row>
    <row r="43" spans="1:29" ht="22.5" customHeight="1">
      <c r="A43" s="1">
        <v>288</v>
      </c>
      <c r="B43" s="96" t="s">
        <v>32</v>
      </c>
      <c r="C43" s="97"/>
      <c r="D43" s="98"/>
      <c r="E43" s="99">
        <v>90</v>
      </c>
      <c r="F43" s="100">
        <v>11.45</v>
      </c>
      <c r="G43" s="76">
        <v>11.025</v>
      </c>
      <c r="H43" s="77"/>
      <c r="I43" s="99">
        <v>182.20500000000001</v>
      </c>
      <c r="J43" s="101"/>
      <c r="K43" s="75">
        <v>5.1999999999999998E-2</v>
      </c>
      <c r="L43" s="76">
        <v>0.27</v>
      </c>
      <c r="M43" s="76">
        <v>8.2799999999999994</v>
      </c>
      <c r="N43" s="77">
        <v>0.37</v>
      </c>
      <c r="O43" s="75">
        <v>32.81</v>
      </c>
      <c r="P43" s="76">
        <v>103.95</v>
      </c>
      <c r="Q43" s="76">
        <v>15.9</v>
      </c>
      <c r="R43" s="78">
        <v>0.45</v>
      </c>
      <c r="S43" s="22"/>
      <c r="T43" s="22"/>
      <c r="U43" s="22"/>
      <c r="V43" s="22"/>
      <c r="W43" s="22"/>
      <c r="X43" s="22"/>
      <c r="Y43" s="22"/>
      <c r="Z43" s="22"/>
      <c r="AA43" s="22"/>
      <c r="AB43" s="23"/>
      <c r="AC43" s="23"/>
    </row>
    <row r="44" spans="1:29" ht="23.25" customHeight="1">
      <c r="A44" s="1">
        <v>143</v>
      </c>
      <c r="B44" s="674" t="s">
        <v>33</v>
      </c>
      <c r="C44" s="675"/>
      <c r="D44" s="676"/>
      <c r="E44" s="62">
        <v>180</v>
      </c>
      <c r="F44" s="63">
        <v>1.32</v>
      </c>
      <c r="G44" s="64">
        <v>15.04</v>
      </c>
      <c r="H44" s="65">
        <v>43.94</v>
      </c>
      <c r="I44" s="62">
        <v>31.92</v>
      </c>
      <c r="J44" s="26"/>
      <c r="K44" s="104">
        <v>1.1639999999999999</v>
      </c>
      <c r="L44" s="64">
        <v>24.3</v>
      </c>
      <c r="M44" s="64">
        <v>89.36</v>
      </c>
      <c r="N44" s="65">
        <v>2395.1999999999998</v>
      </c>
      <c r="O44" s="104">
        <v>207.18</v>
      </c>
      <c r="P44" s="64">
        <v>316.18799999999999</v>
      </c>
      <c r="Q44" s="64">
        <v>43.584000000000003</v>
      </c>
      <c r="R44" s="105">
        <v>1.1639999999999999</v>
      </c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23"/>
    </row>
    <row r="45" spans="1:29" ht="21" customHeight="1">
      <c r="A45" s="1">
        <v>349</v>
      </c>
      <c r="B45" s="96" t="s">
        <v>34</v>
      </c>
      <c r="C45" s="98"/>
      <c r="D45" s="68"/>
      <c r="E45" s="99">
        <v>200</v>
      </c>
      <c r="F45" s="100">
        <v>1.1599999999999999</v>
      </c>
      <c r="G45" s="76">
        <v>0.3</v>
      </c>
      <c r="H45" s="77">
        <v>34.26</v>
      </c>
      <c r="I45" s="99">
        <v>196.38</v>
      </c>
      <c r="J45" s="101"/>
      <c r="K45" s="75">
        <v>0.02</v>
      </c>
      <c r="L45" s="76">
        <v>0.8</v>
      </c>
      <c r="M45" s="76"/>
      <c r="N45" s="77">
        <v>0.2</v>
      </c>
      <c r="O45" s="75">
        <v>5.84</v>
      </c>
      <c r="P45" s="76">
        <v>46</v>
      </c>
      <c r="Q45" s="76">
        <v>33</v>
      </c>
      <c r="R45" s="78">
        <v>0.96</v>
      </c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23"/>
    </row>
    <row r="46" spans="1:29">
      <c r="B46" s="59" t="s">
        <v>29</v>
      </c>
      <c r="C46" s="60"/>
      <c r="D46" s="60"/>
      <c r="E46" s="62">
        <v>50</v>
      </c>
      <c r="F46" s="63">
        <v>3.95</v>
      </c>
      <c r="G46" s="64">
        <v>0.5</v>
      </c>
      <c r="H46" s="65">
        <v>24.15</v>
      </c>
      <c r="I46" s="62">
        <v>116.9</v>
      </c>
      <c r="J46" s="55"/>
      <c r="K46" s="56">
        <v>0.05</v>
      </c>
      <c r="L46" s="53"/>
      <c r="M46" s="53"/>
      <c r="N46" s="54">
        <v>0.65</v>
      </c>
      <c r="O46" s="56">
        <v>11.5</v>
      </c>
      <c r="P46" s="53">
        <v>43.5</v>
      </c>
      <c r="Q46" s="53">
        <v>16.5</v>
      </c>
      <c r="R46" s="66">
        <v>0.55000000000000004</v>
      </c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23"/>
    </row>
    <row r="47" spans="1:29" ht="24" customHeight="1" thickBot="1">
      <c r="B47" s="677" t="s">
        <v>35</v>
      </c>
      <c r="C47" s="678"/>
      <c r="D47" s="679"/>
      <c r="E47" s="62">
        <v>20</v>
      </c>
      <c r="F47" s="71">
        <v>1.32</v>
      </c>
      <c r="G47" s="72">
        <v>0.24</v>
      </c>
      <c r="H47" s="73">
        <v>6.68</v>
      </c>
      <c r="I47" s="70">
        <v>34.799999999999997</v>
      </c>
      <c r="J47" s="55"/>
      <c r="K47" s="132">
        <v>3.5000000000000003E-2</v>
      </c>
      <c r="L47" s="72"/>
      <c r="M47" s="72"/>
      <c r="N47" s="73">
        <v>0.36</v>
      </c>
      <c r="O47" s="132">
        <v>7</v>
      </c>
      <c r="P47" s="72">
        <v>31.6</v>
      </c>
      <c r="Q47" s="72">
        <v>9.4</v>
      </c>
      <c r="R47" s="133">
        <v>0.78</v>
      </c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23"/>
    </row>
    <row r="48" spans="1:29">
      <c r="B48" s="106"/>
      <c r="C48" s="42"/>
      <c r="D48" s="42" t="s">
        <v>30</v>
      </c>
      <c r="E48" s="43"/>
      <c r="F48" s="107">
        <f t="shared" ref="F48:I49" si="4">SUM(F41:F47)</f>
        <v>23.459999999999997</v>
      </c>
      <c r="G48" s="107">
        <f t="shared" si="4"/>
        <v>33.344999999999999</v>
      </c>
      <c r="H48" s="107">
        <f t="shared" si="4"/>
        <v>137.87</v>
      </c>
      <c r="I48" s="108">
        <f t="shared" si="4"/>
        <v>729.46500000000003</v>
      </c>
      <c r="J48" s="109">
        <v>0.35</v>
      </c>
      <c r="K48" s="110">
        <f t="shared" ref="K48:R48" si="5">SUM(K41:K47)</f>
        <v>1.4729999999999999</v>
      </c>
      <c r="L48" s="107">
        <f t="shared" si="5"/>
        <v>44.69</v>
      </c>
      <c r="M48" s="107">
        <f t="shared" si="5"/>
        <v>145.63999999999999</v>
      </c>
      <c r="N48" s="107">
        <f t="shared" si="5"/>
        <v>2398.08</v>
      </c>
      <c r="O48" s="110">
        <f t="shared" si="5"/>
        <v>313.28999999999996</v>
      </c>
      <c r="P48" s="107">
        <f t="shared" si="5"/>
        <v>636.07800000000009</v>
      </c>
      <c r="Q48" s="107">
        <f t="shared" si="5"/>
        <v>149.624</v>
      </c>
      <c r="R48" s="111">
        <f t="shared" si="5"/>
        <v>5.3239999999999998</v>
      </c>
      <c r="S48" s="22"/>
      <c r="T48" s="22"/>
      <c r="U48" s="22"/>
      <c r="V48" s="22"/>
      <c r="W48" s="22"/>
      <c r="X48" s="22"/>
      <c r="Y48" s="22"/>
      <c r="Z48" s="22"/>
      <c r="AA48" s="22"/>
      <c r="AB48" s="23"/>
      <c r="AC48" s="23"/>
    </row>
    <row r="49" spans="1:32" hidden="1">
      <c r="B49" s="136"/>
      <c r="C49" s="137"/>
      <c r="D49" s="138" t="s">
        <v>30</v>
      </c>
      <c r="E49" s="43"/>
      <c r="F49" s="107">
        <f t="shared" si="4"/>
        <v>44.839999999999996</v>
      </c>
      <c r="G49" s="107">
        <f t="shared" si="4"/>
        <v>62.69</v>
      </c>
      <c r="H49" s="107">
        <f t="shared" si="4"/>
        <v>273.26</v>
      </c>
      <c r="I49" s="108">
        <f t="shared" si="4"/>
        <v>1404.69</v>
      </c>
      <c r="J49" s="139">
        <v>0.35</v>
      </c>
      <c r="K49" s="110">
        <f t="shared" ref="K49:R49" si="6">SUM(K42:K48)</f>
        <v>2.9139999999999997</v>
      </c>
      <c r="L49" s="107">
        <f t="shared" si="6"/>
        <v>76.66</v>
      </c>
      <c r="M49" s="107">
        <f t="shared" si="6"/>
        <v>243.27999999999997</v>
      </c>
      <c r="N49" s="107">
        <f t="shared" si="6"/>
        <v>4795.84</v>
      </c>
      <c r="O49" s="110">
        <f t="shared" si="6"/>
        <v>589.78</v>
      </c>
      <c r="P49" s="107">
        <f t="shared" si="6"/>
        <v>1228.1560000000002</v>
      </c>
      <c r="Q49" s="107">
        <f t="shared" si="6"/>
        <v>287.24799999999999</v>
      </c>
      <c r="R49" s="111">
        <f t="shared" si="6"/>
        <v>10.007999999999999</v>
      </c>
      <c r="S49" s="22"/>
      <c r="T49" s="22"/>
      <c r="U49" s="22"/>
      <c r="V49" s="22"/>
      <c r="W49" s="22"/>
      <c r="X49" s="22"/>
      <c r="Y49" s="22"/>
      <c r="Z49" s="22"/>
      <c r="AA49" s="22"/>
      <c r="AB49" s="23"/>
      <c r="AC49" s="23"/>
    </row>
    <row r="50" spans="1:32" hidden="1">
      <c r="A50" s="673"/>
      <c r="B50" s="673"/>
      <c r="C50" s="673"/>
      <c r="D50" s="673"/>
      <c r="E50" s="673"/>
      <c r="F50" s="673"/>
      <c r="G50" s="673"/>
      <c r="H50" s="673"/>
      <c r="I50" s="673"/>
      <c r="J50" s="673"/>
      <c r="K50" s="673"/>
      <c r="L50" s="673"/>
      <c r="M50" s="673"/>
      <c r="N50" s="673"/>
      <c r="O50" s="673"/>
      <c r="P50" s="673"/>
      <c r="Q50" s="673"/>
      <c r="R50" s="673"/>
      <c r="S50" s="673"/>
      <c r="T50" s="673"/>
      <c r="U50" s="673"/>
      <c r="V50" s="673"/>
      <c r="W50" s="673"/>
      <c r="X50" s="673"/>
      <c r="Y50" s="673"/>
      <c r="Z50" s="673"/>
      <c r="AA50" s="673"/>
      <c r="AB50" s="673"/>
      <c r="AC50" s="673"/>
      <c r="AD50" s="673"/>
      <c r="AE50" s="673"/>
      <c r="AF50" s="673"/>
    </row>
    <row r="51" spans="1:32" hidden="1">
      <c r="A51" s="673"/>
      <c r="B51" s="673"/>
      <c r="C51" s="673"/>
      <c r="D51" s="673"/>
      <c r="E51" s="673"/>
      <c r="F51" s="673"/>
      <c r="G51" s="673"/>
      <c r="H51" s="673"/>
      <c r="I51" s="673"/>
      <c r="J51" s="673"/>
      <c r="K51" s="673"/>
      <c r="L51" s="673"/>
      <c r="M51" s="673"/>
      <c r="N51" s="673"/>
      <c r="O51" s="673"/>
      <c r="P51" s="673"/>
      <c r="Q51" s="673"/>
      <c r="R51" s="673"/>
      <c r="S51" s="673"/>
      <c r="T51" s="673"/>
      <c r="U51" s="673"/>
      <c r="V51" s="673"/>
      <c r="W51" s="673"/>
      <c r="X51" s="673"/>
      <c r="Y51" s="673"/>
      <c r="Z51" s="673"/>
      <c r="AA51" s="673"/>
      <c r="AB51" s="673"/>
      <c r="AC51" s="673"/>
      <c r="AD51" s="673"/>
      <c r="AE51" s="673"/>
      <c r="AF51" s="673"/>
    </row>
    <row r="52" spans="1:32" hidden="1">
      <c r="A52" s="673"/>
      <c r="B52" s="673"/>
      <c r="C52" s="673"/>
      <c r="D52" s="673"/>
      <c r="E52" s="673"/>
      <c r="F52" s="673"/>
      <c r="G52" s="673"/>
      <c r="H52" s="673"/>
      <c r="I52" s="673"/>
      <c r="J52" s="673"/>
      <c r="K52" s="673"/>
      <c r="L52" s="673"/>
      <c r="M52" s="673"/>
      <c r="N52" s="673"/>
      <c r="O52" s="673"/>
      <c r="P52" s="673"/>
      <c r="Q52" s="673"/>
      <c r="R52" s="673"/>
      <c r="S52" s="673"/>
      <c r="T52" s="673"/>
      <c r="U52" s="673"/>
      <c r="V52" s="673"/>
      <c r="W52" s="673"/>
      <c r="X52" s="673"/>
      <c r="Y52" s="673"/>
      <c r="Z52" s="673"/>
      <c r="AA52" s="673"/>
      <c r="AB52" s="673"/>
      <c r="AC52" s="673"/>
      <c r="AD52" s="673"/>
      <c r="AE52" s="673"/>
      <c r="AF52" s="673"/>
    </row>
    <row r="53" spans="1:32">
      <c r="A53" s="673"/>
      <c r="B53" s="673"/>
      <c r="C53" s="673"/>
      <c r="D53" s="673"/>
      <c r="E53" s="673"/>
      <c r="F53" s="673"/>
      <c r="G53" s="673"/>
      <c r="H53" s="673"/>
      <c r="I53" s="673"/>
      <c r="J53" s="673"/>
      <c r="K53" s="673"/>
      <c r="L53" s="673"/>
      <c r="M53" s="673"/>
      <c r="N53" s="673"/>
      <c r="O53" s="673"/>
      <c r="P53" s="673"/>
      <c r="Q53" s="673"/>
      <c r="R53" s="673"/>
      <c r="S53" s="673"/>
      <c r="T53" s="673"/>
      <c r="U53" s="673"/>
      <c r="V53" s="673"/>
      <c r="W53" s="673"/>
      <c r="X53" s="673"/>
      <c r="Y53" s="673"/>
      <c r="Z53" s="673"/>
      <c r="AA53" s="673"/>
      <c r="AB53" s="673"/>
      <c r="AC53" s="673"/>
      <c r="AD53" s="673"/>
      <c r="AE53" s="673"/>
      <c r="AF53" s="673"/>
    </row>
    <row r="54" spans="1:32">
      <c r="A54" s="673"/>
      <c r="B54" s="673"/>
      <c r="C54" s="673"/>
      <c r="D54" s="673"/>
      <c r="E54" s="673"/>
      <c r="F54" s="673"/>
      <c r="G54" s="673"/>
      <c r="H54" s="673"/>
      <c r="I54" s="673"/>
      <c r="J54" s="673"/>
      <c r="K54" s="673"/>
      <c r="L54" s="673"/>
      <c r="M54" s="673"/>
      <c r="N54" s="673"/>
      <c r="O54" s="673"/>
      <c r="P54" s="673"/>
      <c r="Q54" s="673"/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  <c r="AD54" s="673"/>
      <c r="AE54" s="673"/>
      <c r="AF54" s="673"/>
    </row>
    <row r="55" spans="1:32" hidden="1">
      <c r="A55" s="673"/>
      <c r="B55" s="673"/>
      <c r="C55" s="673"/>
      <c r="D55" s="673"/>
      <c r="E55" s="673"/>
      <c r="F55" s="673"/>
      <c r="G55" s="673"/>
      <c r="H55" s="673"/>
      <c r="I55" s="673"/>
      <c r="J55" s="673"/>
      <c r="K55" s="673"/>
      <c r="L55" s="673"/>
      <c r="M55" s="673"/>
      <c r="N55" s="673"/>
      <c r="O55" s="673"/>
      <c r="P55" s="673"/>
      <c r="Q55" s="673"/>
      <c r="R55" s="673"/>
      <c r="S55" s="673"/>
      <c r="T55" s="673"/>
      <c r="U55" s="673"/>
      <c r="V55" s="673"/>
      <c r="W55" s="673"/>
      <c r="X55" s="673"/>
      <c r="Y55" s="673"/>
      <c r="Z55" s="673"/>
      <c r="AA55" s="673"/>
      <c r="AB55" s="673"/>
      <c r="AC55" s="673"/>
      <c r="AD55" s="673"/>
      <c r="AE55" s="673"/>
      <c r="AF55" s="673"/>
    </row>
    <row r="56" spans="1:32" ht="26.25" customHeight="1" thickBot="1">
      <c r="B56" s="113"/>
      <c r="C56" s="114"/>
      <c r="D56" s="114" t="s">
        <v>37</v>
      </c>
      <c r="E56" s="116"/>
      <c r="F56" s="115">
        <f>F40+F49</f>
        <v>44.839999999999996</v>
      </c>
      <c r="G56" s="115">
        <f>G40+G49+G54</f>
        <v>62.69</v>
      </c>
      <c r="H56" s="140">
        <f>H40+H49+H54</f>
        <v>273.26</v>
      </c>
      <c r="I56" s="116" t="s">
        <v>38</v>
      </c>
      <c r="J56" s="141" t="s">
        <v>39</v>
      </c>
      <c r="K56" s="142">
        <f t="shared" ref="K56:R56" si="7">K40+K49+K54</f>
        <v>2.9139999999999997</v>
      </c>
      <c r="L56" s="143">
        <f t="shared" si="7"/>
        <v>76.66</v>
      </c>
      <c r="M56" s="143">
        <f t="shared" si="7"/>
        <v>243.27999999999997</v>
      </c>
      <c r="N56" s="143">
        <f t="shared" si="7"/>
        <v>4795.84</v>
      </c>
      <c r="O56" s="143">
        <f t="shared" si="7"/>
        <v>589.78</v>
      </c>
      <c r="P56" s="143">
        <f t="shared" si="7"/>
        <v>1228.1560000000002</v>
      </c>
      <c r="Q56" s="143">
        <f t="shared" si="7"/>
        <v>287.24799999999999</v>
      </c>
      <c r="R56" s="144">
        <f t="shared" si="7"/>
        <v>10.007999999999999</v>
      </c>
      <c r="S56" s="145"/>
      <c r="T56" s="145"/>
    </row>
    <row r="57" spans="1:32" ht="21" thickBot="1">
      <c r="B57" s="18"/>
      <c r="C57" s="16"/>
      <c r="D57" s="16"/>
      <c r="E57" s="122"/>
      <c r="F57" s="123"/>
      <c r="G57" s="123"/>
      <c r="H57" s="123"/>
      <c r="I57" s="116">
        <f>I40+I49+I54</f>
        <v>1404.69</v>
      </c>
      <c r="J57" s="146">
        <f>J40+J49+J54</f>
        <v>0.35</v>
      </c>
      <c r="K57" s="147"/>
      <c r="L57" s="127"/>
      <c r="M57" s="127"/>
      <c r="N57" s="127"/>
      <c r="O57" s="127"/>
      <c r="P57" s="127"/>
      <c r="Q57" s="127"/>
      <c r="R57" s="148"/>
    </row>
  </sheetData>
  <mergeCells count="6">
    <mergeCell ref="A23:AF26"/>
    <mergeCell ref="A50:AF55"/>
    <mergeCell ref="B18:D18"/>
    <mergeCell ref="B21:D21"/>
    <mergeCell ref="B44:D44"/>
    <mergeCell ref="B47:D47"/>
  </mergeCells>
  <pageMargins left="0.25" right="0.25" top="0.75" bottom="0.75" header="0.3" footer="0.3"/>
  <pageSetup paperSize="9"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3"/>
  <sheetViews>
    <sheetView topLeftCell="B3" zoomScale="60" zoomScaleNormal="60" workbookViewId="0">
      <selection activeCell="N35" sqref="N35"/>
    </sheetView>
  </sheetViews>
  <sheetFormatPr defaultColWidth="9.140625" defaultRowHeight="15"/>
  <cols>
    <col min="1" max="1" width="9.140625" style="189" hidden="1" customWidth="1"/>
    <col min="2" max="2" width="9.140625" style="189" customWidth="1"/>
    <col min="3" max="5" width="21.140625" style="189" customWidth="1"/>
    <col min="6" max="19" width="16.28515625" style="189" customWidth="1"/>
    <col min="20" max="22" width="16.28515625" style="189" hidden="1" customWidth="1"/>
    <col min="23" max="25" width="16.28515625" style="189" customWidth="1"/>
    <col min="26" max="26" width="9.140625" style="189" customWidth="1"/>
    <col min="27" max="16384" width="9.140625" style="189"/>
  </cols>
  <sheetData>
    <row r="1" spans="1:29" customFormat="1" hidden="1">
      <c r="A1" s="724"/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4"/>
    </row>
    <row r="2" spans="1:29" customFormat="1" hidden="1">
      <c r="A2" s="724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</row>
    <row r="3" spans="1:29" s="232" customFormat="1" ht="24.95" customHeight="1" thickBot="1">
      <c r="C3" s="297" t="s">
        <v>109</v>
      </c>
      <c r="D3" s="298"/>
      <c r="E3" s="298"/>
      <c r="F3" s="308"/>
      <c r="G3" s="362"/>
      <c r="H3" s="362"/>
      <c r="I3" s="362"/>
      <c r="J3" s="363"/>
      <c r="K3" s="363"/>
      <c r="L3" s="364"/>
      <c r="M3" s="362"/>
      <c r="N3" s="362"/>
      <c r="O3" s="362"/>
      <c r="P3" s="364"/>
      <c r="Q3" s="362"/>
      <c r="R3" s="362"/>
      <c r="S3" s="362"/>
    </row>
    <row r="4" spans="1:29" s="232" customFormat="1" ht="24.95" customHeight="1" thickBot="1">
      <c r="C4" s="328" t="s">
        <v>110</v>
      </c>
      <c r="D4" s="329"/>
      <c r="E4" s="329"/>
      <c r="F4" s="330" t="s">
        <v>2</v>
      </c>
      <c r="G4" s="331"/>
      <c r="H4" s="332" t="s">
        <v>3</v>
      </c>
      <c r="I4" s="307"/>
      <c r="J4" s="333" t="s">
        <v>4</v>
      </c>
      <c r="K4" s="333"/>
      <c r="L4" s="306"/>
      <c r="M4" s="307" t="s">
        <v>5</v>
      </c>
      <c r="N4" s="307"/>
      <c r="O4" s="307"/>
      <c r="P4" s="334" t="s">
        <v>6</v>
      </c>
      <c r="Q4" s="307"/>
      <c r="R4" s="307"/>
      <c r="S4" s="307"/>
    </row>
    <row r="5" spans="1:29" s="232" customFormat="1" ht="24.95" customHeight="1" thickBot="1">
      <c r="C5" s="335" t="s">
        <v>7</v>
      </c>
      <c r="D5" s="336"/>
      <c r="E5" s="323"/>
      <c r="F5" s="275" t="s">
        <v>8</v>
      </c>
      <c r="G5" s="367" t="s">
        <v>9</v>
      </c>
      <c r="H5" s="368" t="s">
        <v>10</v>
      </c>
      <c r="I5" s="369" t="s">
        <v>11</v>
      </c>
      <c r="J5" s="275" t="s">
        <v>12</v>
      </c>
      <c r="K5" s="370"/>
      <c r="L5" s="338" t="s">
        <v>13</v>
      </c>
      <c r="M5" s="339" t="s">
        <v>14</v>
      </c>
      <c r="N5" s="743" t="s">
        <v>169</v>
      </c>
      <c r="O5" s="339" t="s">
        <v>16</v>
      </c>
      <c r="P5" s="338" t="s">
        <v>17</v>
      </c>
      <c r="Q5" s="339" t="s">
        <v>18</v>
      </c>
      <c r="R5" s="339" t="s">
        <v>19</v>
      </c>
      <c r="S5" s="339" t="s">
        <v>20</v>
      </c>
    </row>
    <row r="6" spans="1:29" s="232" customFormat="1" ht="15.75" customHeight="1" thickBot="1">
      <c r="C6" s="340"/>
      <c r="D6" s="340"/>
      <c r="E6" s="341"/>
      <c r="F6" s="342"/>
      <c r="G6" s="343"/>
      <c r="H6" s="343"/>
      <c r="I6" s="343"/>
      <c r="J6" s="344"/>
      <c r="K6" s="344"/>
      <c r="L6" s="345"/>
      <c r="M6" s="343"/>
      <c r="N6" s="343"/>
      <c r="O6" s="343"/>
      <c r="P6" s="345"/>
      <c r="Q6" s="343"/>
      <c r="R6" s="343"/>
      <c r="S6" s="343"/>
    </row>
    <row r="7" spans="1:29" s="232" customFormat="1" ht="24.95" customHeight="1" thickBot="1">
      <c r="C7" s="270" t="s">
        <v>21</v>
      </c>
      <c r="D7" s="346"/>
      <c r="E7" s="272"/>
      <c r="F7" s="273"/>
      <c r="G7" s="347"/>
      <c r="H7" s="347"/>
      <c r="I7" s="347"/>
      <c r="J7" s="240"/>
      <c r="K7" s="240"/>
      <c r="L7" s="348"/>
      <c r="M7" s="347"/>
      <c r="N7" s="347"/>
      <c r="O7" s="347"/>
      <c r="P7" s="348"/>
      <c r="Q7" s="347"/>
      <c r="R7" s="347"/>
      <c r="S7" s="347"/>
    </row>
    <row r="8" spans="1:29" s="232" customFormat="1" ht="24" customHeight="1">
      <c r="B8" s="232">
        <v>174</v>
      </c>
      <c r="C8" s="728" t="s">
        <v>111</v>
      </c>
      <c r="D8" s="729"/>
      <c r="E8" s="730"/>
      <c r="F8" s="236">
        <v>250</v>
      </c>
      <c r="G8" s="237">
        <v>6.14</v>
      </c>
      <c r="H8" s="238">
        <v>10.1</v>
      </c>
      <c r="I8" s="239">
        <v>56.25</v>
      </c>
      <c r="J8" s="236">
        <v>340.62</v>
      </c>
      <c r="K8" s="240"/>
      <c r="L8" s="241">
        <v>0.03</v>
      </c>
      <c r="M8" s="238">
        <v>0</v>
      </c>
      <c r="N8" s="238">
        <v>0.04</v>
      </c>
      <c r="O8" s="239">
        <v>0.5</v>
      </c>
      <c r="P8" s="241">
        <v>1.43</v>
      </c>
      <c r="Q8" s="238">
        <v>115.62</v>
      </c>
      <c r="R8" s="238">
        <v>36.71</v>
      </c>
      <c r="S8" s="239">
        <v>0.82</v>
      </c>
    </row>
    <row r="9" spans="1:29" s="232" customFormat="1" ht="27" customHeight="1">
      <c r="C9" s="243" t="s">
        <v>163</v>
      </c>
      <c r="D9" s="244"/>
      <c r="E9" s="245"/>
      <c r="F9" s="246">
        <v>200</v>
      </c>
      <c r="G9" s="247">
        <v>2.2000000000000002</v>
      </c>
      <c r="H9" s="248">
        <v>0.2</v>
      </c>
      <c r="I9" s="669" t="s">
        <v>164</v>
      </c>
      <c r="J9" s="246">
        <v>111.4</v>
      </c>
      <c r="K9" s="250"/>
      <c r="L9" s="251">
        <v>2.1999999999999999E-2</v>
      </c>
      <c r="M9" s="252">
        <v>4</v>
      </c>
      <c r="N9" s="252"/>
      <c r="O9" s="253"/>
      <c r="P9" s="251">
        <v>38</v>
      </c>
      <c r="Q9" s="252">
        <v>52</v>
      </c>
      <c r="R9" s="252">
        <v>14</v>
      </c>
      <c r="S9" s="253">
        <v>0.12</v>
      </c>
    </row>
    <row r="10" spans="1:29" s="232" customFormat="1" ht="22.5" customHeight="1">
      <c r="C10" s="255" t="s">
        <v>29</v>
      </c>
      <c r="D10" s="256"/>
      <c r="E10" s="256"/>
      <c r="F10" s="257">
        <v>50</v>
      </c>
      <c r="G10" s="258">
        <v>3.95</v>
      </c>
      <c r="H10" s="259">
        <v>0.5</v>
      </c>
      <c r="I10" s="260">
        <v>24.15</v>
      </c>
      <c r="J10" s="257">
        <v>116.9</v>
      </c>
      <c r="K10" s="240"/>
      <c r="L10" s="241">
        <v>0.05</v>
      </c>
      <c r="M10" s="238"/>
      <c r="N10" s="238"/>
      <c r="O10" s="239">
        <v>0.65</v>
      </c>
      <c r="P10" s="241">
        <v>11.5</v>
      </c>
      <c r="Q10" s="238">
        <v>43.5</v>
      </c>
      <c r="R10" s="238">
        <v>16.5</v>
      </c>
      <c r="S10" s="242">
        <v>0.55000000000000004</v>
      </c>
    </row>
    <row r="11" spans="1:29" s="232" customFormat="1" ht="24.75" customHeight="1">
      <c r="C11" s="702" t="s">
        <v>35</v>
      </c>
      <c r="D11" s="703"/>
      <c r="E11" s="704"/>
      <c r="F11" s="257">
        <v>20</v>
      </c>
      <c r="G11" s="258">
        <v>1.58</v>
      </c>
      <c r="H11" s="259">
        <v>0.2</v>
      </c>
      <c r="I11" s="260">
        <v>9.66</v>
      </c>
      <c r="J11" s="257">
        <v>46.76</v>
      </c>
      <c r="K11" s="240"/>
      <c r="L11" s="241">
        <v>0.02</v>
      </c>
      <c r="M11" s="238"/>
      <c r="N11" s="238"/>
      <c r="O11" s="239">
        <v>0.26</v>
      </c>
      <c r="P11" s="241">
        <v>4.5999999999999996</v>
      </c>
      <c r="Q11" s="238">
        <v>17.399999999999999</v>
      </c>
      <c r="R11" s="238">
        <v>6.6</v>
      </c>
      <c r="S11" s="239">
        <v>0.22</v>
      </c>
    </row>
    <row r="12" spans="1:29" s="232" customFormat="1" ht="2.2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</row>
    <row r="13" spans="1:29" s="232" customFormat="1" ht="18.75" hidden="1" customHeight="1">
      <c r="A13" s="727"/>
      <c r="B13" s="727"/>
      <c r="C13" s="727"/>
      <c r="D13" s="727"/>
      <c r="E13" s="727"/>
      <c r="F13" s="727"/>
      <c r="G13" s="727"/>
      <c r="H13" s="727"/>
      <c r="I13" s="727"/>
      <c r="J13" s="727"/>
      <c r="K13" s="727"/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27"/>
      <c r="AA13" s="727"/>
      <c r="AB13" s="727"/>
      <c r="AC13" s="727"/>
    </row>
    <row r="14" spans="1:29" s="232" customFormat="1" ht="24.95" customHeight="1" thickBot="1">
      <c r="C14" s="375"/>
      <c r="D14" s="376"/>
      <c r="E14" s="376" t="s">
        <v>30</v>
      </c>
      <c r="F14" s="377"/>
      <c r="G14" s="378">
        <f>SUM(G8:G13)</f>
        <v>13.87</v>
      </c>
      <c r="H14" s="378">
        <f>SUM(H8:H13)</f>
        <v>10.999999999999998</v>
      </c>
      <c r="I14" s="378">
        <f>SUM(I8:I13)</f>
        <v>90.06</v>
      </c>
      <c r="J14" s="379">
        <f>SUM(J8:J13)</f>
        <v>615.67999999999995</v>
      </c>
      <c r="K14" s="380">
        <v>0.25</v>
      </c>
      <c r="L14" s="381">
        <f t="shared" ref="L14:S14" si="0">SUM(L8:L13)</f>
        <v>0.12200000000000001</v>
      </c>
      <c r="M14" s="332">
        <f t="shared" si="0"/>
        <v>4</v>
      </c>
      <c r="N14" s="332">
        <f t="shared" si="0"/>
        <v>0.04</v>
      </c>
      <c r="O14" s="332">
        <f t="shared" si="0"/>
        <v>1.41</v>
      </c>
      <c r="P14" s="381">
        <f t="shared" si="0"/>
        <v>55.53</v>
      </c>
      <c r="Q14" s="332">
        <f t="shared" si="0"/>
        <v>228.52</v>
      </c>
      <c r="R14" s="332">
        <f t="shared" si="0"/>
        <v>73.81</v>
      </c>
      <c r="S14" s="332">
        <f t="shared" si="0"/>
        <v>1.71</v>
      </c>
    </row>
    <row r="15" spans="1:29" s="232" customFormat="1" ht="24.95" customHeight="1" thickBot="1">
      <c r="C15" s="270" t="s">
        <v>31</v>
      </c>
      <c r="D15" s="271"/>
      <c r="E15" s="272"/>
      <c r="F15" s="273"/>
      <c r="G15" s="274"/>
      <c r="H15" s="274"/>
      <c r="I15" s="274"/>
      <c r="J15" s="273"/>
      <c r="K15" s="275"/>
      <c r="L15" s="276"/>
      <c r="M15" s="274"/>
      <c r="N15" s="274"/>
      <c r="O15" s="274"/>
      <c r="P15" s="276"/>
      <c r="Q15" s="274"/>
      <c r="R15" s="274"/>
      <c r="S15" s="274"/>
    </row>
    <row r="16" spans="1:29" s="232" customFormat="1" ht="24.95" customHeight="1">
      <c r="B16" s="232">
        <v>67</v>
      </c>
      <c r="C16" s="233" t="s">
        <v>112</v>
      </c>
      <c r="D16" s="234"/>
      <c r="E16" s="235"/>
      <c r="F16" s="236">
        <v>100</v>
      </c>
      <c r="G16" s="237">
        <v>1.62</v>
      </c>
      <c r="H16" s="238">
        <v>6.2</v>
      </c>
      <c r="I16" s="239">
        <v>8.9</v>
      </c>
      <c r="J16" s="236">
        <v>97.88</v>
      </c>
      <c r="K16" s="275"/>
      <c r="L16" s="241">
        <v>0.1</v>
      </c>
      <c r="M16" s="238">
        <v>13</v>
      </c>
      <c r="N16" s="238"/>
      <c r="O16" s="239">
        <v>2.95</v>
      </c>
      <c r="P16" s="241">
        <v>40.4</v>
      </c>
      <c r="Q16" s="238">
        <v>48.8</v>
      </c>
      <c r="R16" s="238">
        <v>23.4</v>
      </c>
      <c r="S16" s="239">
        <v>1.02</v>
      </c>
      <c r="T16" s="725"/>
      <c r="U16" s="725"/>
      <c r="V16" s="725"/>
    </row>
    <row r="17" spans="1:29" s="232" customFormat="1" ht="24.95" customHeight="1">
      <c r="B17" s="232" t="s">
        <v>113</v>
      </c>
      <c r="C17" s="709" t="s">
        <v>114</v>
      </c>
      <c r="D17" s="710"/>
      <c r="E17" s="711"/>
      <c r="F17" s="281">
        <v>250</v>
      </c>
      <c r="G17" s="282">
        <v>5.6</v>
      </c>
      <c r="H17" s="252">
        <v>4.8</v>
      </c>
      <c r="I17" s="253">
        <v>10.17</v>
      </c>
      <c r="J17" s="281">
        <v>115</v>
      </c>
      <c r="K17" s="283"/>
      <c r="L17" s="251">
        <v>5.5E-2</v>
      </c>
      <c r="M17" s="252">
        <v>0.8</v>
      </c>
      <c r="N17" s="252">
        <v>5.87</v>
      </c>
      <c r="O17" s="253"/>
      <c r="P17" s="251">
        <v>23.72</v>
      </c>
      <c r="Q17" s="252">
        <v>56.55</v>
      </c>
      <c r="R17" s="252">
        <v>16.75</v>
      </c>
      <c r="S17" s="253">
        <v>0.57999999999999996</v>
      </c>
    </row>
    <row r="18" spans="1:29" s="232" customFormat="1" ht="24.95" customHeight="1">
      <c r="B18" s="232">
        <v>245</v>
      </c>
      <c r="C18" s="284" t="s">
        <v>115</v>
      </c>
      <c r="D18" s="285"/>
      <c r="E18" s="286"/>
      <c r="F18" s="257">
        <v>90</v>
      </c>
      <c r="G18" s="258">
        <v>4.12</v>
      </c>
      <c r="H18" s="259">
        <v>12.25</v>
      </c>
      <c r="I18" s="260">
        <v>11.25</v>
      </c>
      <c r="J18" s="257">
        <v>153.61199999999999</v>
      </c>
      <c r="K18" s="275"/>
      <c r="L18" s="287">
        <v>0.01</v>
      </c>
      <c r="M18" s="259">
        <v>0.01</v>
      </c>
      <c r="N18" s="259">
        <v>13.5</v>
      </c>
      <c r="O18" s="260">
        <v>7.1999999999999995E-2</v>
      </c>
      <c r="P18" s="287">
        <v>121.05</v>
      </c>
      <c r="Q18" s="259">
        <v>238.392</v>
      </c>
      <c r="R18" s="259">
        <v>14.022</v>
      </c>
      <c r="S18" s="260">
        <v>1.62</v>
      </c>
    </row>
    <row r="19" spans="1:29" s="232" customFormat="1" ht="24.95" customHeight="1">
      <c r="B19" s="232">
        <v>309</v>
      </c>
      <c r="C19" s="278" t="s">
        <v>80</v>
      </c>
      <c r="D19" s="280"/>
      <c r="E19" s="244"/>
      <c r="F19" s="281">
        <v>200</v>
      </c>
      <c r="G19" s="282">
        <v>6.3</v>
      </c>
      <c r="H19" s="252">
        <v>10</v>
      </c>
      <c r="I19" s="253">
        <v>38</v>
      </c>
      <c r="J19" s="281">
        <v>267.02999999999997</v>
      </c>
      <c r="K19" s="283"/>
      <c r="L19" s="251">
        <v>7.3999999999999996E-2</v>
      </c>
      <c r="M19" s="252"/>
      <c r="N19" s="252"/>
      <c r="O19" s="253">
        <v>2.4</v>
      </c>
      <c r="P19" s="251">
        <v>14.8</v>
      </c>
      <c r="Q19" s="252">
        <v>42.55</v>
      </c>
      <c r="R19" s="252">
        <v>9.25</v>
      </c>
      <c r="S19" s="254">
        <v>0.92500000000000004</v>
      </c>
    </row>
    <row r="20" spans="1:29" s="232" customFormat="1" ht="24.95" customHeight="1">
      <c r="B20" s="232">
        <v>349</v>
      </c>
      <c r="C20" s="278" t="s">
        <v>116</v>
      </c>
      <c r="D20" s="280"/>
      <c r="E20" s="244"/>
      <c r="F20" s="281">
        <v>200</v>
      </c>
      <c r="G20" s="282">
        <v>1.3</v>
      </c>
      <c r="H20" s="252">
        <v>0</v>
      </c>
      <c r="I20" s="253">
        <v>20.100000000000001</v>
      </c>
      <c r="J20" s="281">
        <v>81</v>
      </c>
      <c r="K20" s="283"/>
      <c r="L20" s="251">
        <v>0</v>
      </c>
      <c r="M20" s="252">
        <v>0.8</v>
      </c>
      <c r="N20" s="252"/>
      <c r="O20" s="253">
        <v>0</v>
      </c>
      <c r="P20" s="251">
        <v>10</v>
      </c>
      <c r="Q20" s="252">
        <v>6</v>
      </c>
      <c r="R20" s="252">
        <v>3</v>
      </c>
      <c r="S20" s="253">
        <v>0.6</v>
      </c>
    </row>
    <row r="21" spans="1:29" s="232" customFormat="1" ht="22.5" customHeight="1">
      <c r="C21" s="255" t="s">
        <v>29</v>
      </c>
      <c r="D21" s="256"/>
      <c r="E21" s="256"/>
      <c r="F21" s="257">
        <v>50</v>
      </c>
      <c r="G21" s="258">
        <v>3.95</v>
      </c>
      <c r="H21" s="259">
        <v>0.5</v>
      </c>
      <c r="I21" s="260">
        <v>24.15</v>
      </c>
      <c r="J21" s="257">
        <v>116.9</v>
      </c>
      <c r="K21" s="240"/>
      <c r="L21" s="241">
        <v>0.05</v>
      </c>
      <c r="M21" s="238"/>
      <c r="N21" s="238"/>
      <c r="O21" s="239">
        <v>0.65</v>
      </c>
      <c r="P21" s="241">
        <v>11.5</v>
      </c>
      <c r="Q21" s="238">
        <v>43.5</v>
      </c>
      <c r="R21" s="238">
        <v>16.5</v>
      </c>
      <c r="S21" s="242">
        <v>0.55000000000000004</v>
      </c>
    </row>
    <row r="22" spans="1:29" s="232" customFormat="1" ht="24.95" customHeight="1">
      <c r="C22" s="702" t="s">
        <v>35</v>
      </c>
      <c r="D22" s="703"/>
      <c r="E22" s="704"/>
      <c r="F22" s="257">
        <v>20</v>
      </c>
      <c r="G22" s="258">
        <v>1.58</v>
      </c>
      <c r="H22" s="259">
        <v>0.2</v>
      </c>
      <c r="I22" s="260">
        <v>9.66</v>
      </c>
      <c r="J22" s="257">
        <v>46.76</v>
      </c>
      <c r="K22" s="240"/>
      <c r="L22" s="241">
        <v>0.02</v>
      </c>
      <c r="M22" s="238"/>
      <c r="N22" s="238"/>
      <c r="O22" s="239">
        <v>0.26</v>
      </c>
      <c r="P22" s="241">
        <v>4.5999999999999996</v>
      </c>
      <c r="Q22" s="238">
        <v>17.399999999999999</v>
      </c>
      <c r="R22" s="238">
        <v>6.6</v>
      </c>
      <c r="S22" s="239">
        <v>0.22</v>
      </c>
    </row>
    <row r="23" spans="1:29" s="232" customFormat="1" ht="24.95" customHeight="1" thickBot="1">
      <c r="C23" s="693" t="s">
        <v>166</v>
      </c>
      <c r="D23" s="694"/>
      <c r="E23" s="695"/>
      <c r="F23" s="257">
        <v>200</v>
      </c>
      <c r="G23" s="258">
        <v>2.8</v>
      </c>
      <c r="H23" s="259">
        <v>2</v>
      </c>
      <c r="I23" s="671" t="s">
        <v>167</v>
      </c>
      <c r="J23" s="257">
        <v>100</v>
      </c>
      <c r="K23" s="275"/>
      <c r="L23" s="287">
        <v>6.4000000000000001E-2</v>
      </c>
      <c r="M23" s="259">
        <v>1.4</v>
      </c>
      <c r="N23" s="259">
        <v>40</v>
      </c>
      <c r="O23" s="260"/>
      <c r="P23" s="287">
        <v>140</v>
      </c>
      <c r="Q23" s="259">
        <v>60.8</v>
      </c>
      <c r="R23" s="259">
        <v>18.22</v>
      </c>
      <c r="S23" s="260">
        <v>0.2</v>
      </c>
    </row>
    <row r="24" spans="1:29" s="232" customFormat="1" ht="24.95" customHeight="1">
      <c r="C24" s="289"/>
      <c r="D24" s="290"/>
      <c r="E24" s="290" t="s">
        <v>30</v>
      </c>
      <c r="F24" s="291"/>
      <c r="G24" s="292">
        <f>SUM(G16:G23)</f>
        <v>27.27</v>
      </c>
      <c r="H24" s="292">
        <f>SUM(H16:H23)</f>
        <v>35.950000000000003</v>
      </c>
      <c r="I24" s="292">
        <f>SUM(I16:I23)</f>
        <v>122.22999999999999</v>
      </c>
      <c r="J24" s="293">
        <f>SUM(J16:J23)</f>
        <v>978.1819999999999</v>
      </c>
      <c r="K24" s="294">
        <v>0.35</v>
      </c>
      <c r="L24" s="295">
        <f t="shared" ref="L24:S24" si="1">SUM(L16:L23)</f>
        <v>0.373</v>
      </c>
      <c r="M24" s="292">
        <f t="shared" si="1"/>
        <v>16.010000000000002</v>
      </c>
      <c r="N24" s="292">
        <f t="shared" si="1"/>
        <v>59.370000000000005</v>
      </c>
      <c r="O24" s="292">
        <f t="shared" si="1"/>
        <v>6.3320000000000007</v>
      </c>
      <c r="P24" s="295">
        <f t="shared" si="1"/>
        <v>366.07000000000005</v>
      </c>
      <c r="Q24" s="292">
        <f t="shared" si="1"/>
        <v>513.99199999999996</v>
      </c>
      <c r="R24" s="292">
        <f t="shared" si="1"/>
        <v>107.74199999999999</v>
      </c>
      <c r="S24" s="292">
        <f t="shared" si="1"/>
        <v>5.7149999999999999</v>
      </c>
    </row>
    <row r="25" spans="1:29" s="232" customFormat="1" ht="24.75" hidden="1" customHeight="1">
      <c r="A25" s="692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  <c r="U25" s="681"/>
      <c r="V25" s="681"/>
      <c r="W25" s="681"/>
      <c r="X25" s="681"/>
      <c r="Y25" s="681"/>
      <c r="Z25" s="681"/>
      <c r="AA25" s="681"/>
      <c r="AB25" s="681"/>
      <c r="AC25" s="681"/>
    </row>
    <row r="26" spans="1:29" s="232" customFormat="1" ht="24.75" hidden="1" customHeight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  <c r="U26" s="681"/>
      <c r="V26" s="681"/>
      <c r="W26" s="681"/>
      <c r="X26" s="681"/>
      <c r="Y26" s="681"/>
      <c r="Z26" s="681"/>
      <c r="AA26" s="681"/>
      <c r="AB26" s="681"/>
      <c r="AC26" s="681"/>
    </row>
    <row r="27" spans="1:29" s="232" customFormat="1" ht="24.75" hidden="1" customHeight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  <c r="X27" s="681"/>
      <c r="Y27" s="681"/>
      <c r="Z27" s="681"/>
      <c r="AA27" s="681"/>
      <c r="AB27" s="681"/>
      <c r="AC27" s="681"/>
    </row>
    <row r="28" spans="1:29" s="232" customFormat="1" ht="24.75" hidden="1" customHeight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  <c r="AA28" s="681"/>
      <c r="AB28" s="681"/>
      <c r="AC28" s="681"/>
    </row>
    <row r="29" spans="1:29" s="232" customFormat="1" ht="24.75" hidden="1" customHeight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  <c r="X29" s="681"/>
      <c r="Y29" s="681"/>
      <c r="Z29" s="681"/>
      <c r="AA29" s="681"/>
      <c r="AB29" s="681"/>
      <c r="AC29" s="681"/>
    </row>
    <row r="30" spans="1:29" s="232" customFormat="1" ht="24.75" hidden="1" customHeight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</row>
    <row r="31" spans="1:29" s="232" customFormat="1" ht="24.95" customHeight="1" thickBot="1">
      <c r="C31" s="297"/>
      <c r="D31" s="298"/>
      <c r="E31" s="299" t="s">
        <v>37</v>
      </c>
      <c r="F31" s="300"/>
      <c r="G31" s="299">
        <f>G14+G24</f>
        <v>41.14</v>
      </c>
      <c r="H31" s="299">
        <f>H14+H24+H29</f>
        <v>46.95</v>
      </c>
      <c r="I31" s="301">
        <v>240.57</v>
      </c>
      <c r="J31" s="302" t="s">
        <v>38</v>
      </c>
      <c r="K31" s="302" t="s">
        <v>39</v>
      </c>
      <c r="L31" s="303">
        <f t="shared" ref="L31:S31" si="2">L14+L24+L29</f>
        <v>0.495</v>
      </c>
      <c r="M31" s="304">
        <f t="shared" si="2"/>
        <v>20.010000000000002</v>
      </c>
      <c r="N31" s="304">
        <f t="shared" si="2"/>
        <v>59.410000000000004</v>
      </c>
      <c r="O31" s="304">
        <f t="shared" si="2"/>
        <v>7.7420000000000009</v>
      </c>
      <c r="P31" s="304">
        <f t="shared" si="2"/>
        <v>421.6</v>
      </c>
      <c r="Q31" s="304">
        <f t="shared" si="2"/>
        <v>742.51199999999994</v>
      </c>
      <c r="R31" s="304">
        <f t="shared" si="2"/>
        <v>181.55199999999999</v>
      </c>
      <c r="S31" s="454">
        <f t="shared" si="2"/>
        <v>7.4249999999999998</v>
      </c>
    </row>
    <row r="32" spans="1:29" s="232" customFormat="1" ht="24.95" customHeight="1" thickBot="1">
      <c r="C32" s="306"/>
      <c r="D32" s="307"/>
      <c r="E32" s="307"/>
      <c r="F32" s="308"/>
      <c r="G32" s="309"/>
      <c r="H32" s="309"/>
      <c r="I32" s="309"/>
      <c r="J32" s="455">
        <f>J14+J24+J29</f>
        <v>1593.8619999999999</v>
      </c>
      <c r="K32" s="311">
        <f>K14+K24+K29</f>
        <v>0.6</v>
      </c>
      <c r="L32" s="312"/>
      <c r="M32" s="313"/>
      <c r="N32" s="313"/>
      <c r="O32" s="313"/>
      <c r="P32" s="313"/>
      <c r="Q32" s="313"/>
      <c r="R32" s="313"/>
      <c r="S32" s="359"/>
    </row>
    <row r="33" spans="1:29" s="232" customFormat="1" ht="24.95" customHeight="1" thickBot="1">
      <c r="C33" s="322" t="s">
        <v>117</v>
      </c>
      <c r="D33" s="323"/>
      <c r="E33" s="323"/>
      <c r="F33" s="324"/>
      <c r="G33" s="325"/>
      <c r="H33" s="325"/>
      <c r="I33" s="325"/>
      <c r="J33" s="326"/>
      <c r="K33" s="326"/>
      <c r="L33" s="327"/>
      <c r="M33" s="325"/>
      <c r="N33" s="325"/>
      <c r="O33" s="325"/>
      <c r="P33" s="327"/>
      <c r="Q33" s="325"/>
      <c r="R33" s="325"/>
      <c r="S33" s="325"/>
    </row>
    <row r="34" spans="1:29" s="232" customFormat="1" ht="24.95" customHeight="1" thickBot="1">
      <c r="C34" s="328" t="str">
        <f>C4</f>
        <v>День       :  10</v>
      </c>
      <c r="D34" s="329"/>
      <c r="E34" s="329"/>
      <c r="F34" s="330" t="s">
        <v>2</v>
      </c>
      <c r="G34" s="331"/>
      <c r="H34" s="332" t="s">
        <v>3</v>
      </c>
      <c r="I34" s="307"/>
      <c r="J34" s="333" t="s">
        <v>4</v>
      </c>
      <c r="K34" s="333"/>
      <c r="L34" s="306"/>
      <c r="M34" s="307" t="s">
        <v>5</v>
      </c>
      <c r="N34" s="307"/>
      <c r="O34" s="307"/>
      <c r="P34" s="334" t="s">
        <v>6</v>
      </c>
      <c r="Q34" s="307"/>
      <c r="R34" s="307"/>
      <c r="S34" s="307"/>
    </row>
    <row r="35" spans="1:29" s="232" customFormat="1" ht="24.95" customHeight="1" thickBot="1">
      <c r="C35" s="335" t="s">
        <v>40</v>
      </c>
      <c r="D35" s="336"/>
      <c r="E35" s="323"/>
      <c r="F35" s="273" t="s">
        <v>8</v>
      </c>
      <c r="G35" s="337" t="s">
        <v>9</v>
      </c>
      <c r="H35" s="326" t="s">
        <v>10</v>
      </c>
      <c r="I35" s="327" t="s">
        <v>11</v>
      </c>
      <c r="J35" s="273" t="s">
        <v>12</v>
      </c>
      <c r="K35" s="240"/>
      <c r="L35" s="338" t="s">
        <v>13</v>
      </c>
      <c r="M35" s="339" t="s">
        <v>14</v>
      </c>
      <c r="N35" s="743" t="s">
        <v>169</v>
      </c>
      <c r="O35" s="339" t="s">
        <v>16</v>
      </c>
      <c r="P35" s="381" t="s">
        <v>17</v>
      </c>
      <c r="Q35" s="332" t="s">
        <v>18</v>
      </c>
      <c r="R35" s="332" t="s">
        <v>19</v>
      </c>
      <c r="S35" s="332" t="s">
        <v>20</v>
      </c>
    </row>
    <row r="36" spans="1:29" s="232" customFormat="1" ht="24.95" customHeight="1" thickBot="1">
      <c r="C36" s="731"/>
      <c r="D36" s="732"/>
      <c r="E36" s="733"/>
      <c r="F36" s="342"/>
      <c r="G36" s="343"/>
      <c r="H36" s="343"/>
      <c r="I36" s="343"/>
      <c r="J36" s="344"/>
      <c r="K36" s="344"/>
      <c r="L36" s="345"/>
      <c r="M36" s="343"/>
      <c r="N36" s="343"/>
      <c r="O36" s="343"/>
      <c r="P36" s="345"/>
      <c r="Q36" s="343"/>
      <c r="R36" s="343"/>
      <c r="S36" s="343"/>
    </row>
    <row r="37" spans="1:29" s="232" customFormat="1" ht="24.95" customHeight="1" thickBot="1">
      <c r="C37" s="270" t="s">
        <v>21</v>
      </c>
      <c r="D37" s="346"/>
      <c r="E37" s="272"/>
      <c r="F37" s="273"/>
      <c r="G37" s="347"/>
      <c r="H37" s="347"/>
      <c r="I37" s="347"/>
      <c r="J37" s="240"/>
      <c r="K37" s="240"/>
      <c r="L37" s="348"/>
      <c r="M37" s="347"/>
      <c r="N37" s="347"/>
      <c r="O37" s="347"/>
      <c r="P37" s="383"/>
      <c r="Q37" s="384"/>
      <c r="R37" s="384"/>
      <c r="S37" s="384"/>
    </row>
    <row r="38" spans="1:29" s="232" customFormat="1" ht="24" customHeight="1">
      <c r="B38" s="232">
        <v>174</v>
      </c>
      <c r="C38" s="728" t="s">
        <v>111</v>
      </c>
      <c r="D38" s="729"/>
      <c r="E38" s="730"/>
      <c r="F38" s="236">
        <v>250</v>
      </c>
      <c r="G38" s="237">
        <v>6.14</v>
      </c>
      <c r="H38" s="238">
        <v>10.1</v>
      </c>
      <c r="I38" s="239">
        <v>56.25</v>
      </c>
      <c r="J38" s="236">
        <v>340.62</v>
      </c>
      <c r="K38" s="240"/>
      <c r="L38" s="241">
        <v>0.03</v>
      </c>
      <c r="M38" s="238">
        <v>0</v>
      </c>
      <c r="N38" s="238">
        <v>0.04</v>
      </c>
      <c r="O38" s="239">
        <v>0.5</v>
      </c>
      <c r="P38" s="241">
        <v>1.43</v>
      </c>
      <c r="Q38" s="238">
        <v>115.62</v>
      </c>
      <c r="R38" s="238">
        <v>36.71</v>
      </c>
      <c r="S38" s="239">
        <v>0.82</v>
      </c>
    </row>
    <row r="39" spans="1:29" s="232" customFormat="1" ht="24.95" customHeight="1">
      <c r="B39" s="232">
        <v>382</v>
      </c>
      <c r="C39" s="243" t="s">
        <v>64</v>
      </c>
      <c r="D39" s="244"/>
      <c r="E39" s="245"/>
      <c r="F39" s="246">
        <v>200</v>
      </c>
      <c r="G39" s="247">
        <v>3.6</v>
      </c>
      <c r="H39" s="248">
        <v>2.67</v>
      </c>
      <c r="I39" s="249">
        <v>29.2</v>
      </c>
      <c r="J39" s="246">
        <v>155.19999999999999</v>
      </c>
      <c r="K39" s="250"/>
      <c r="L39" s="251">
        <v>0.03</v>
      </c>
      <c r="M39" s="252">
        <v>1.47</v>
      </c>
      <c r="N39" s="252"/>
      <c r="O39" s="253"/>
      <c r="P39" s="251">
        <v>158.66999999999999</v>
      </c>
      <c r="Q39" s="252">
        <v>132</v>
      </c>
      <c r="R39" s="252">
        <v>29.33</v>
      </c>
      <c r="S39" s="253">
        <v>2.4</v>
      </c>
    </row>
    <row r="40" spans="1:29" s="232" customFormat="1" ht="24.95" customHeight="1">
      <c r="C40" s="350" t="s">
        <v>29</v>
      </c>
      <c r="D40" s="351"/>
      <c r="E40" s="245"/>
      <c r="F40" s="246">
        <v>50</v>
      </c>
      <c r="G40" s="247">
        <v>3.95</v>
      </c>
      <c r="H40" s="248">
        <v>0.5</v>
      </c>
      <c r="I40" s="249">
        <v>24.15</v>
      </c>
      <c r="J40" s="246">
        <v>116.9</v>
      </c>
      <c r="K40" s="250"/>
      <c r="L40" s="349">
        <v>0.05</v>
      </c>
      <c r="M40" s="248"/>
      <c r="N40" s="248"/>
      <c r="O40" s="249">
        <v>0.65</v>
      </c>
      <c r="P40" s="349">
        <v>11.5</v>
      </c>
      <c r="Q40" s="248">
        <v>43.5</v>
      </c>
      <c r="R40" s="248">
        <v>16.5</v>
      </c>
      <c r="S40" s="249">
        <v>0.55000000000000004</v>
      </c>
    </row>
    <row r="41" spans="1:29" s="232" customFormat="1" ht="24.95" customHeight="1">
      <c r="C41" s="702" t="s">
        <v>35</v>
      </c>
      <c r="D41" s="703"/>
      <c r="E41" s="704"/>
      <c r="F41" s="257">
        <v>20</v>
      </c>
      <c r="G41" s="258">
        <v>1.58</v>
      </c>
      <c r="H41" s="259">
        <v>0.2</v>
      </c>
      <c r="I41" s="260">
        <v>9.66</v>
      </c>
      <c r="J41" s="257">
        <v>46.76</v>
      </c>
      <c r="K41" s="240"/>
      <c r="L41" s="241">
        <v>0.02</v>
      </c>
      <c r="M41" s="238"/>
      <c r="N41" s="238"/>
      <c r="O41" s="239">
        <v>0.26</v>
      </c>
      <c r="P41" s="241">
        <v>4.5999999999999996</v>
      </c>
      <c r="Q41" s="238">
        <v>17.399999999999999</v>
      </c>
      <c r="R41" s="238">
        <v>6.6</v>
      </c>
      <c r="S41" s="239">
        <v>0.22</v>
      </c>
    </row>
    <row r="42" spans="1:29" s="232" customFormat="1" ht="3.75" customHeight="1" thickBot="1">
      <c r="C42" s="661"/>
      <c r="D42" s="661"/>
      <c r="E42" s="661"/>
      <c r="F42" s="662"/>
      <c r="G42" s="662"/>
      <c r="H42" s="662"/>
      <c r="I42" s="662"/>
      <c r="J42" s="662"/>
      <c r="K42" s="663"/>
      <c r="L42" s="662"/>
      <c r="M42" s="662"/>
      <c r="N42" s="662"/>
      <c r="O42" s="662"/>
      <c r="P42" s="662"/>
      <c r="Q42" s="662"/>
      <c r="R42" s="662"/>
      <c r="S42" s="662"/>
    </row>
    <row r="43" spans="1:29" s="660" customFormat="1" ht="5.25" customHeight="1" thickBot="1">
      <c r="A43" s="692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  <c r="U43" s="681"/>
      <c r="V43" s="681"/>
      <c r="W43" s="681"/>
      <c r="X43" s="681"/>
      <c r="Y43" s="681"/>
      <c r="Z43" s="681"/>
      <c r="AA43" s="681"/>
      <c r="AB43" s="681"/>
      <c r="AC43" s="681"/>
    </row>
    <row r="44" spans="1:29" s="232" customFormat="1" ht="35.25" hidden="1" customHeight="1">
      <c r="A44" s="681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  <c r="X44" s="681"/>
      <c r="Y44" s="681"/>
      <c r="Z44" s="681"/>
      <c r="AA44" s="681"/>
      <c r="AB44" s="681"/>
      <c r="AC44" s="681"/>
    </row>
    <row r="45" spans="1:29" s="232" customFormat="1" ht="24.95" customHeight="1" thickBot="1">
      <c r="C45" s="375"/>
      <c r="D45" s="376"/>
      <c r="E45" s="376" t="s">
        <v>30</v>
      </c>
      <c r="F45" s="377"/>
      <c r="G45" s="378">
        <f>SUM(G38:G44)</f>
        <v>15.270000000000001</v>
      </c>
      <c r="H45" s="378">
        <f>SUM(H38:H44)</f>
        <v>13.469999999999999</v>
      </c>
      <c r="I45" s="378">
        <f>SUM(I38:I44)</f>
        <v>119.25999999999999</v>
      </c>
      <c r="J45" s="379">
        <f>SUM(J38:J44)</f>
        <v>659.48</v>
      </c>
      <c r="K45" s="380">
        <v>0.25</v>
      </c>
      <c r="L45" s="381">
        <f t="shared" ref="L45:S45" si="3">SUM(L38:L44)</f>
        <v>0.13</v>
      </c>
      <c r="M45" s="332">
        <f t="shared" si="3"/>
        <v>1.47</v>
      </c>
      <c r="N45" s="332">
        <f t="shared" si="3"/>
        <v>0.04</v>
      </c>
      <c r="O45" s="332">
        <f t="shared" si="3"/>
        <v>1.41</v>
      </c>
      <c r="P45" s="381">
        <f t="shared" si="3"/>
        <v>176.2</v>
      </c>
      <c r="Q45" s="332">
        <f t="shared" si="3"/>
        <v>308.52</v>
      </c>
      <c r="R45" s="332">
        <f t="shared" si="3"/>
        <v>89.139999999999986</v>
      </c>
      <c r="S45" s="332">
        <f t="shared" si="3"/>
        <v>3.9899999999999998</v>
      </c>
    </row>
    <row r="46" spans="1:29" s="232" customFormat="1" ht="24.95" customHeight="1" thickBot="1">
      <c r="C46" s="270" t="s">
        <v>31</v>
      </c>
      <c r="D46" s="271"/>
      <c r="E46" s="272"/>
      <c r="F46" s="273"/>
      <c r="G46" s="274"/>
      <c r="H46" s="274"/>
      <c r="I46" s="274"/>
      <c r="J46" s="273"/>
      <c r="K46" s="275"/>
      <c r="L46" s="276"/>
      <c r="M46" s="274"/>
      <c r="N46" s="274"/>
      <c r="O46" s="274"/>
      <c r="P46" s="276"/>
      <c r="Q46" s="274"/>
      <c r="R46" s="274"/>
      <c r="S46" s="274"/>
    </row>
    <row r="47" spans="1:29" s="232" customFormat="1" ht="24.95" customHeight="1">
      <c r="B47" s="232">
        <v>67</v>
      </c>
      <c r="C47" s="233" t="s">
        <v>112</v>
      </c>
      <c r="D47" s="234"/>
      <c r="E47" s="235"/>
      <c r="F47" s="236">
        <v>100</v>
      </c>
      <c r="G47" s="237">
        <v>1.62</v>
      </c>
      <c r="H47" s="238">
        <v>6.2</v>
      </c>
      <c r="I47" s="239">
        <v>8.9</v>
      </c>
      <c r="J47" s="236">
        <v>97.88</v>
      </c>
      <c r="K47" s="275"/>
      <c r="L47" s="241">
        <v>0.1</v>
      </c>
      <c r="M47" s="238">
        <v>13</v>
      </c>
      <c r="N47" s="238"/>
      <c r="O47" s="239">
        <v>2.95</v>
      </c>
      <c r="P47" s="241">
        <v>40.4</v>
      </c>
      <c r="Q47" s="238">
        <v>48.8</v>
      </c>
      <c r="R47" s="238">
        <v>23.4</v>
      </c>
      <c r="S47" s="239">
        <v>1.02</v>
      </c>
    </row>
    <row r="48" spans="1:29" s="232" customFormat="1" ht="26.25" customHeight="1">
      <c r="B48" s="232" t="s">
        <v>113</v>
      </c>
      <c r="C48" s="709" t="s">
        <v>114</v>
      </c>
      <c r="D48" s="710"/>
      <c r="E48" s="711"/>
      <c r="F48" s="281">
        <v>250</v>
      </c>
      <c r="G48" s="282">
        <v>5.6</v>
      </c>
      <c r="H48" s="252">
        <v>4.8</v>
      </c>
      <c r="I48" s="253">
        <v>10.17</v>
      </c>
      <c r="J48" s="281">
        <v>115</v>
      </c>
      <c r="K48" s="283"/>
      <c r="L48" s="251">
        <v>5.5E-2</v>
      </c>
      <c r="M48" s="252">
        <v>0.8</v>
      </c>
      <c r="N48" s="252">
        <v>5.87</v>
      </c>
      <c r="O48" s="253"/>
      <c r="P48" s="251">
        <v>23.72</v>
      </c>
      <c r="Q48" s="252">
        <v>56.55</v>
      </c>
      <c r="R48" s="252">
        <v>16.75</v>
      </c>
      <c r="S48" s="253">
        <v>0.57999999999999996</v>
      </c>
    </row>
    <row r="49" spans="1:29" s="232" customFormat="1" ht="24.95" customHeight="1">
      <c r="B49" s="232">
        <v>245</v>
      </c>
      <c r="C49" s="284" t="s">
        <v>115</v>
      </c>
      <c r="D49" s="285"/>
      <c r="E49" s="286"/>
      <c r="F49" s="257">
        <v>90</v>
      </c>
      <c r="G49" s="258">
        <v>4.12</v>
      </c>
      <c r="H49" s="259">
        <v>12.25</v>
      </c>
      <c r="I49" s="260">
        <v>11.25</v>
      </c>
      <c r="J49" s="257">
        <v>153.61199999999999</v>
      </c>
      <c r="K49" s="275"/>
      <c r="L49" s="287">
        <v>0.01</v>
      </c>
      <c r="M49" s="259">
        <v>0.01</v>
      </c>
      <c r="N49" s="259">
        <v>13.5</v>
      </c>
      <c r="O49" s="260">
        <v>7.1999999999999995E-2</v>
      </c>
      <c r="P49" s="287">
        <v>121.05</v>
      </c>
      <c r="Q49" s="259">
        <v>238.392</v>
      </c>
      <c r="R49" s="259">
        <v>14.022</v>
      </c>
      <c r="S49" s="260">
        <v>1.62</v>
      </c>
    </row>
    <row r="50" spans="1:29" s="232" customFormat="1" ht="25.5" customHeight="1">
      <c r="B50" s="232">
        <v>309</v>
      </c>
      <c r="C50" s="278" t="s">
        <v>80</v>
      </c>
      <c r="D50" s="280"/>
      <c r="E50" s="244"/>
      <c r="F50" s="281">
        <v>200</v>
      </c>
      <c r="G50" s="282">
        <v>6.3</v>
      </c>
      <c r="H50" s="252">
        <v>10</v>
      </c>
      <c r="I50" s="253">
        <v>38</v>
      </c>
      <c r="J50" s="281">
        <v>267.02999999999997</v>
      </c>
      <c r="K50" s="283"/>
      <c r="L50" s="251">
        <v>7.3999999999999996E-2</v>
      </c>
      <c r="M50" s="252"/>
      <c r="N50" s="252"/>
      <c r="O50" s="253">
        <v>2.4</v>
      </c>
      <c r="P50" s="251">
        <v>14.8</v>
      </c>
      <c r="Q50" s="252">
        <v>42.55</v>
      </c>
      <c r="R50" s="252">
        <v>9.25</v>
      </c>
      <c r="S50" s="254">
        <v>0.92500000000000004</v>
      </c>
    </row>
    <row r="51" spans="1:29" s="232" customFormat="1" ht="25.5" customHeight="1">
      <c r="B51" s="232">
        <v>349</v>
      </c>
      <c r="C51" s="278" t="s">
        <v>116</v>
      </c>
      <c r="D51" s="280"/>
      <c r="E51" s="244"/>
      <c r="F51" s="281">
        <v>200</v>
      </c>
      <c r="G51" s="282">
        <v>1.3</v>
      </c>
      <c r="H51" s="252">
        <v>0</v>
      </c>
      <c r="I51" s="253">
        <v>20.100000000000001</v>
      </c>
      <c r="J51" s="281">
        <v>81</v>
      </c>
      <c r="K51" s="283"/>
      <c r="L51" s="251">
        <v>0</v>
      </c>
      <c r="M51" s="252">
        <v>0.8</v>
      </c>
      <c r="N51" s="252"/>
      <c r="O51" s="253">
        <v>0</v>
      </c>
      <c r="P51" s="251">
        <v>10</v>
      </c>
      <c r="Q51" s="252">
        <v>6</v>
      </c>
      <c r="R51" s="252">
        <v>3</v>
      </c>
      <c r="S51" s="253">
        <v>0.6</v>
      </c>
    </row>
    <row r="52" spans="1:29" s="232" customFormat="1" ht="24.95" customHeight="1">
      <c r="C52" s="702" t="s">
        <v>35</v>
      </c>
      <c r="D52" s="703"/>
      <c r="E52" s="704"/>
      <c r="F52" s="257">
        <v>20</v>
      </c>
      <c r="G52" s="258">
        <v>1.58</v>
      </c>
      <c r="H52" s="259">
        <v>0.2</v>
      </c>
      <c r="I52" s="260">
        <v>9.66</v>
      </c>
      <c r="J52" s="257">
        <v>46.76</v>
      </c>
      <c r="K52" s="240"/>
      <c r="L52" s="241">
        <v>0.02</v>
      </c>
      <c r="M52" s="238"/>
      <c r="N52" s="238"/>
      <c r="O52" s="239">
        <v>0.26</v>
      </c>
      <c r="P52" s="241">
        <v>4.5999999999999996</v>
      </c>
      <c r="Q52" s="238">
        <v>17.399999999999999</v>
      </c>
      <c r="R52" s="238">
        <v>6.6</v>
      </c>
      <c r="S52" s="239">
        <v>0.22</v>
      </c>
    </row>
    <row r="53" spans="1:29" s="232" customFormat="1" ht="22.5" customHeight="1" thickBot="1">
      <c r="C53" s="255" t="s">
        <v>29</v>
      </c>
      <c r="D53" s="256"/>
      <c r="E53" s="256"/>
      <c r="F53" s="257">
        <v>50</v>
      </c>
      <c r="G53" s="258">
        <v>3.95</v>
      </c>
      <c r="H53" s="259">
        <v>0.5</v>
      </c>
      <c r="I53" s="260">
        <v>24.15</v>
      </c>
      <c r="J53" s="257">
        <v>116.9</v>
      </c>
      <c r="K53" s="240"/>
      <c r="L53" s="241">
        <v>0.05</v>
      </c>
      <c r="M53" s="238"/>
      <c r="N53" s="238"/>
      <c r="O53" s="239">
        <v>0.65</v>
      </c>
      <c r="P53" s="241">
        <v>11.5</v>
      </c>
      <c r="Q53" s="238">
        <v>43.5</v>
      </c>
      <c r="R53" s="238">
        <v>16.5</v>
      </c>
      <c r="S53" s="242">
        <v>0.55000000000000004</v>
      </c>
    </row>
    <row r="54" spans="1:29" s="232" customFormat="1" ht="24.95" customHeight="1">
      <c r="C54" s="699" t="s">
        <v>30</v>
      </c>
      <c r="D54" s="700"/>
      <c r="E54" s="701"/>
      <c r="F54" s="291"/>
      <c r="G54" s="292">
        <f>SUM(G47:G53)</f>
        <v>24.470000000000002</v>
      </c>
      <c r="H54" s="292">
        <f>SUM(H47:H53)</f>
        <v>33.950000000000003</v>
      </c>
      <c r="I54" s="292">
        <f>SUM(I47:I53)</f>
        <v>122.22999999999999</v>
      </c>
      <c r="J54" s="293">
        <f>SUM(J47:J53)</f>
        <v>878.1819999999999</v>
      </c>
      <c r="K54" s="352">
        <v>0.35</v>
      </c>
      <c r="L54" s="295">
        <f t="shared" ref="L54:S54" si="4">SUM(L47:L53)</f>
        <v>0.309</v>
      </c>
      <c r="M54" s="292">
        <f t="shared" si="4"/>
        <v>14.610000000000001</v>
      </c>
      <c r="N54" s="292">
        <f t="shared" si="4"/>
        <v>19.37</v>
      </c>
      <c r="O54" s="292">
        <f t="shared" si="4"/>
        <v>6.3320000000000007</v>
      </c>
      <c r="P54" s="295">
        <f t="shared" si="4"/>
        <v>226.07000000000002</v>
      </c>
      <c r="Q54" s="292">
        <f t="shared" si="4"/>
        <v>453.19199999999995</v>
      </c>
      <c r="R54" s="292">
        <f t="shared" si="4"/>
        <v>89.521999999999991</v>
      </c>
      <c r="S54" s="292">
        <f t="shared" si="4"/>
        <v>5.5149999999999997</v>
      </c>
    </row>
    <row r="55" spans="1:29" s="232" customFormat="1" ht="24.75" hidden="1" customHeight="1">
      <c r="A55" s="692"/>
      <c r="B55" s="681"/>
      <c r="C55" s="681"/>
      <c r="D55" s="681"/>
      <c r="E55" s="681"/>
      <c r="F55" s="681"/>
      <c r="G55" s="681"/>
      <c r="H55" s="681"/>
      <c r="I55" s="681"/>
      <c r="J55" s="681"/>
      <c r="K55" s="681"/>
      <c r="L55" s="681"/>
      <c r="M55" s="681"/>
      <c r="N55" s="681"/>
      <c r="O55" s="681"/>
      <c r="P55" s="681"/>
      <c r="Q55" s="681"/>
      <c r="R55" s="681"/>
      <c r="S55" s="681"/>
      <c r="T55" s="681"/>
      <c r="U55" s="681"/>
      <c r="V55" s="681"/>
      <c r="W55" s="681"/>
      <c r="X55" s="681"/>
      <c r="Y55" s="681"/>
      <c r="Z55" s="681"/>
      <c r="AA55" s="681"/>
      <c r="AB55" s="681"/>
      <c r="AC55" s="681"/>
    </row>
    <row r="56" spans="1:29" s="232" customFormat="1" ht="24.75" hidden="1" customHeight="1">
      <c r="A56" s="681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  <c r="U56" s="681"/>
      <c r="V56" s="681"/>
      <c r="W56" s="681"/>
      <c r="X56" s="681"/>
      <c r="Y56" s="681"/>
      <c r="Z56" s="681"/>
      <c r="AA56" s="681"/>
      <c r="AB56" s="681"/>
      <c r="AC56" s="681"/>
    </row>
    <row r="57" spans="1:29" s="232" customFormat="1" ht="24.75" hidden="1" customHeight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  <c r="U57" s="681"/>
      <c r="V57" s="681"/>
      <c r="W57" s="681"/>
      <c r="X57" s="681"/>
      <c r="Y57" s="681"/>
      <c r="Z57" s="681"/>
      <c r="AA57" s="681"/>
      <c r="AB57" s="681"/>
      <c r="AC57" s="681"/>
    </row>
    <row r="58" spans="1:29" s="232" customFormat="1" ht="24.75" hidden="1" customHeight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  <c r="U58" s="681"/>
      <c r="V58" s="681"/>
      <c r="W58" s="681"/>
      <c r="X58" s="681"/>
      <c r="Y58" s="681"/>
      <c r="Z58" s="681"/>
      <c r="AA58" s="681"/>
      <c r="AB58" s="681"/>
      <c r="AC58" s="681"/>
    </row>
    <row r="59" spans="1:29" s="232" customFormat="1" ht="24.75" hidden="1" customHeight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  <c r="U59" s="681"/>
      <c r="V59" s="681"/>
      <c r="W59" s="681"/>
      <c r="X59" s="681"/>
      <c r="Y59" s="681"/>
      <c r="Z59" s="681"/>
      <c r="AA59" s="681"/>
      <c r="AB59" s="681"/>
      <c r="AC59" s="681"/>
    </row>
    <row r="60" spans="1:29" s="232" customFormat="1" ht="24.75" hidden="1" customHeight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  <c r="U60" s="681"/>
      <c r="V60" s="681"/>
      <c r="W60" s="681"/>
      <c r="X60" s="681"/>
      <c r="Y60" s="681"/>
      <c r="Z60" s="681"/>
      <c r="AA60" s="681"/>
      <c r="AB60" s="681"/>
      <c r="AC60" s="681"/>
    </row>
    <row r="61" spans="1:29" s="232" customFormat="1" ht="24.75" hidden="1" customHeight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  <c r="X61" s="681"/>
      <c r="Y61" s="681"/>
      <c r="Z61" s="681"/>
      <c r="AA61" s="681"/>
      <c r="AB61" s="681"/>
      <c r="AC61" s="681"/>
    </row>
    <row r="62" spans="1:29" s="232" customFormat="1" ht="25.5" customHeight="1" thickBot="1">
      <c r="C62" s="297"/>
      <c r="D62" s="298"/>
      <c r="E62" s="298" t="s">
        <v>37</v>
      </c>
      <c r="F62" s="300"/>
      <c r="G62" s="299">
        <f>G45+G54</f>
        <v>39.74</v>
      </c>
      <c r="H62" s="299">
        <f>H45+H54+H60</f>
        <v>47.42</v>
      </c>
      <c r="I62" s="301">
        <f>I45+I54+I60</f>
        <v>241.48999999999998</v>
      </c>
      <c r="J62" s="302" t="s">
        <v>38</v>
      </c>
      <c r="K62" s="353" t="s">
        <v>39</v>
      </c>
      <c r="L62" s="354">
        <f t="shared" ref="L62:S62" si="5">L45+L54+L60</f>
        <v>0.439</v>
      </c>
      <c r="M62" s="355">
        <f t="shared" si="5"/>
        <v>16.080000000000002</v>
      </c>
      <c r="N62" s="355">
        <f t="shared" si="5"/>
        <v>19.41</v>
      </c>
      <c r="O62" s="355">
        <f t="shared" si="5"/>
        <v>7.7420000000000009</v>
      </c>
      <c r="P62" s="355">
        <f t="shared" si="5"/>
        <v>402.27</v>
      </c>
      <c r="Q62" s="355">
        <f t="shared" si="5"/>
        <v>761.71199999999999</v>
      </c>
      <c r="R62" s="355">
        <f t="shared" si="5"/>
        <v>178.66199999999998</v>
      </c>
      <c r="S62" s="456">
        <f t="shared" si="5"/>
        <v>9.504999999999999</v>
      </c>
    </row>
    <row r="63" spans="1:29" s="232" customFormat="1" ht="24.95" customHeight="1" thickBot="1">
      <c r="C63" s="306"/>
      <c r="D63" s="307"/>
      <c r="E63" s="307"/>
      <c r="F63" s="308"/>
      <c r="G63" s="309"/>
      <c r="H63" s="309"/>
      <c r="I63" s="309"/>
      <c r="J63" s="310">
        <f>J45+J54+J60</f>
        <v>1537.6619999999998</v>
      </c>
      <c r="K63" s="357">
        <f>K45+K54+K60</f>
        <v>0.6</v>
      </c>
      <c r="L63" s="358"/>
      <c r="M63" s="313"/>
      <c r="N63" s="313"/>
      <c r="O63" s="313"/>
      <c r="P63" s="313"/>
      <c r="Q63" s="313"/>
      <c r="R63" s="313"/>
      <c r="S63" s="359"/>
      <c r="T63" s="360"/>
    </row>
    <row r="64" spans="1:29" s="232" customFormat="1" ht="20.25"/>
    <row r="65" s="232" customFormat="1" ht="20.25"/>
    <row r="66" s="232" customFormat="1" ht="20.25"/>
    <row r="67" s="232" customFormat="1" ht="20.25"/>
    <row r="68" s="232" customFormat="1" ht="20.25"/>
    <row r="69" s="232" customFormat="1" ht="20.25"/>
    <row r="70" s="232" customFormat="1" ht="20.25"/>
    <row r="71" s="232" customFormat="1" ht="20.25"/>
    <row r="72" s="232" customFormat="1" ht="20.25"/>
    <row r="73" s="232" customFormat="1" ht="20.25"/>
    <row r="74" s="232" customFormat="1" ht="20.25"/>
    <row r="75" s="232" customFormat="1" ht="20.25"/>
    <row r="76" s="232" customFormat="1" ht="20.25"/>
    <row r="77" s="232" customFormat="1" ht="20.25"/>
    <row r="78" s="232" customFormat="1" ht="20.25"/>
    <row r="79" s="232" customFormat="1" ht="20.25"/>
    <row r="80" s="232" customFormat="1" ht="20.25"/>
    <row r="81" s="232" customFormat="1" ht="20.25"/>
    <row r="82" s="232" customFormat="1" ht="20.25"/>
    <row r="83" s="232" customFormat="1" ht="20.25"/>
  </sheetData>
  <mergeCells count="17">
    <mergeCell ref="C54:E54"/>
    <mergeCell ref="C11:E11"/>
    <mergeCell ref="C41:E41"/>
    <mergeCell ref="A55:AC61"/>
    <mergeCell ref="A25:AC30"/>
    <mergeCell ref="C48:E48"/>
    <mergeCell ref="C52:E52"/>
    <mergeCell ref="A1:AC2"/>
    <mergeCell ref="T16:V16"/>
    <mergeCell ref="A12:AC13"/>
    <mergeCell ref="A43:AC44"/>
    <mergeCell ref="C8:E8"/>
    <mergeCell ref="C17:E17"/>
    <mergeCell ref="C22:E22"/>
    <mergeCell ref="C23:E23"/>
    <mergeCell ref="C36:E36"/>
    <mergeCell ref="C38:E38"/>
  </mergeCells>
  <pageMargins left="0.25" right="0.25" top="0.75" bottom="0.75" header="0.30000001192092901" footer="0.30000001192092901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tabSelected="1" topLeftCell="B3" zoomScale="70" zoomScaleNormal="70" workbookViewId="0">
      <selection activeCell="N37" sqref="N37"/>
    </sheetView>
  </sheetViews>
  <sheetFormatPr defaultColWidth="9.140625" defaultRowHeight="20.25"/>
  <cols>
    <col min="1" max="1" width="9.140625" style="189" hidden="1" customWidth="1"/>
    <col min="2" max="2" width="9.140625" style="232" customWidth="1"/>
    <col min="3" max="4" width="22.5703125" style="232" customWidth="1"/>
    <col min="5" max="5" width="16.5703125" style="232" customWidth="1"/>
    <col min="6" max="6" width="13.140625" style="232" customWidth="1"/>
    <col min="7" max="7" width="12.42578125" style="232" customWidth="1"/>
    <col min="8" max="8" width="13.28515625" style="232" customWidth="1"/>
    <col min="9" max="9" width="14" style="232" customWidth="1"/>
    <col min="10" max="10" width="13.85546875" style="232" customWidth="1"/>
    <col min="11" max="11" width="12.7109375" style="232" customWidth="1"/>
    <col min="12" max="12" width="12.140625" style="232" customWidth="1"/>
    <col min="13" max="13" width="12" style="232" customWidth="1"/>
    <col min="14" max="14" width="11.140625" style="232" customWidth="1"/>
    <col min="15" max="15" width="12.7109375" style="232" customWidth="1"/>
    <col min="16" max="16" width="13.7109375" style="232" customWidth="1"/>
    <col min="17" max="17" width="15" style="232" customWidth="1"/>
    <col min="18" max="18" width="12.5703125" style="232" customWidth="1"/>
    <col min="19" max="19" width="11" style="232" customWidth="1"/>
    <col min="20" max="22" width="6.140625" style="189" hidden="1" customWidth="1"/>
    <col min="23" max="23" width="0.42578125" style="189" customWidth="1"/>
    <col min="24" max="24" width="9.140625" style="189" customWidth="1"/>
    <col min="25" max="16384" width="9.140625" style="189"/>
  </cols>
  <sheetData>
    <row r="1" spans="1:23" customFormat="1" ht="15" hidden="1">
      <c r="A1" s="724"/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</row>
    <row r="2" spans="1:23" customFormat="1" ht="15" hidden="1">
      <c r="A2" s="724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</row>
    <row r="3" spans="1:23" s="232" customFormat="1" ht="21" thickBot="1">
      <c r="C3" s="297" t="s">
        <v>118</v>
      </c>
      <c r="D3" s="298"/>
      <c r="E3" s="298"/>
      <c r="F3" s="308"/>
      <c r="G3" s="362"/>
      <c r="H3" s="362"/>
      <c r="I3" s="362"/>
      <c r="J3" s="363"/>
      <c r="K3" s="363"/>
      <c r="L3" s="364"/>
      <c r="M3" s="362"/>
      <c r="N3" s="362"/>
      <c r="O3" s="362"/>
      <c r="P3" s="364"/>
      <c r="Q3" s="362"/>
      <c r="R3" s="362"/>
      <c r="S3" s="365"/>
    </row>
    <row r="4" spans="1:23" s="232" customFormat="1" ht="21" thickBot="1">
      <c r="C4" s="328" t="s">
        <v>126</v>
      </c>
      <c r="D4" s="329"/>
      <c r="E4" s="329"/>
      <c r="F4" s="330" t="s">
        <v>2</v>
      </c>
      <c r="G4" s="331"/>
      <c r="H4" s="332" t="s">
        <v>3</v>
      </c>
      <c r="I4" s="307"/>
      <c r="J4" s="333" t="s">
        <v>4</v>
      </c>
      <c r="K4" s="333"/>
      <c r="L4" s="306"/>
      <c r="M4" s="307" t="s">
        <v>5</v>
      </c>
      <c r="N4" s="307"/>
      <c r="O4" s="307"/>
      <c r="P4" s="334" t="s">
        <v>6</v>
      </c>
      <c r="Q4" s="307"/>
      <c r="R4" s="307"/>
      <c r="S4" s="366"/>
    </row>
    <row r="5" spans="1:23" s="232" customFormat="1">
      <c r="C5" s="335" t="s">
        <v>7</v>
      </c>
      <c r="D5" s="336"/>
      <c r="E5" s="323"/>
      <c r="F5" s="275" t="s">
        <v>8</v>
      </c>
      <c r="G5" s="367" t="s">
        <v>9</v>
      </c>
      <c r="H5" s="368" t="s">
        <v>10</v>
      </c>
      <c r="I5" s="369" t="s">
        <v>11</v>
      </c>
      <c r="J5" s="275" t="s">
        <v>12</v>
      </c>
      <c r="K5" s="370"/>
      <c r="L5" s="338" t="s">
        <v>13</v>
      </c>
      <c r="M5" s="339" t="s">
        <v>14</v>
      </c>
      <c r="N5" s="743" t="s">
        <v>169</v>
      </c>
      <c r="O5" s="339" t="s">
        <v>16</v>
      </c>
      <c r="P5" s="338" t="s">
        <v>17</v>
      </c>
      <c r="Q5" s="339" t="s">
        <v>18</v>
      </c>
      <c r="R5" s="339" t="s">
        <v>19</v>
      </c>
      <c r="S5" s="371" t="s">
        <v>20</v>
      </c>
    </row>
    <row r="6" spans="1:23" s="232" customFormat="1">
      <c r="C6" s="340"/>
      <c r="D6" s="340"/>
      <c r="E6" s="341"/>
      <c r="F6" s="342"/>
      <c r="G6" s="343"/>
      <c r="H6" s="343"/>
      <c r="I6" s="343"/>
      <c r="J6" s="344"/>
      <c r="K6" s="344"/>
      <c r="L6" s="345"/>
      <c r="M6" s="343"/>
      <c r="N6" s="343"/>
      <c r="O6" s="343"/>
      <c r="P6" s="345"/>
      <c r="Q6" s="343"/>
      <c r="R6" s="343"/>
      <c r="S6" s="372"/>
    </row>
    <row r="7" spans="1:23" s="232" customFormat="1">
      <c r="C7" s="270" t="s">
        <v>21</v>
      </c>
      <c r="D7" s="346"/>
      <c r="E7" s="272"/>
      <c r="F7" s="273"/>
      <c r="G7" s="347"/>
      <c r="H7" s="347"/>
      <c r="I7" s="347"/>
      <c r="J7" s="240"/>
      <c r="K7" s="240"/>
      <c r="L7" s="348"/>
      <c r="M7" s="347"/>
      <c r="N7" s="347"/>
      <c r="O7" s="347"/>
      <c r="P7" s="348"/>
      <c r="Q7" s="347"/>
      <c r="R7" s="347"/>
      <c r="S7" s="373"/>
    </row>
    <row r="8" spans="1:23" s="232" customFormat="1">
      <c r="B8" s="438">
        <v>120</v>
      </c>
      <c r="C8" s="278" t="s">
        <v>120</v>
      </c>
      <c r="D8" s="279"/>
      <c r="E8" s="280"/>
      <c r="F8" s="281">
        <v>250</v>
      </c>
      <c r="G8" s="282">
        <v>10.25</v>
      </c>
      <c r="H8" s="252">
        <v>13.5</v>
      </c>
      <c r="I8" s="253">
        <v>47.5</v>
      </c>
      <c r="J8" s="281">
        <v>175.81</v>
      </c>
      <c r="K8" s="250"/>
      <c r="L8" s="251">
        <v>107.5</v>
      </c>
      <c r="M8" s="252">
        <v>1.125</v>
      </c>
      <c r="N8" s="252">
        <v>38.25</v>
      </c>
      <c r="O8" s="253">
        <v>0</v>
      </c>
      <c r="P8" s="251">
        <v>202.02</v>
      </c>
      <c r="Q8" s="252">
        <v>172.47</v>
      </c>
      <c r="R8" s="252">
        <v>30.17</v>
      </c>
      <c r="S8" s="254">
        <v>0.625</v>
      </c>
    </row>
    <row r="9" spans="1:23" s="232" customFormat="1">
      <c r="B9" s="232">
        <v>375</v>
      </c>
      <c r="C9" s="284" t="s">
        <v>70</v>
      </c>
      <c r="D9" s="280"/>
      <c r="E9" s="244"/>
      <c r="F9" s="246">
        <v>200</v>
      </c>
      <c r="G9" s="247">
        <v>5.2999999999999999E-2</v>
      </c>
      <c r="H9" s="248">
        <v>0.01</v>
      </c>
      <c r="I9" s="249">
        <v>9.32</v>
      </c>
      <c r="J9" s="246">
        <v>37.33</v>
      </c>
      <c r="K9" s="250"/>
      <c r="L9" s="251"/>
      <c r="M9" s="252">
        <v>2.7E-2</v>
      </c>
      <c r="N9" s="252"/>
      <c r="O9" s="253"/>
      <c r="P9" s="251">
        <v>10.67</v>
      </c>
      <c r="Q9" s="252">
        <v>2.13</v>
      </c>
      <c r="R9" s="252">
        <v>1.2</v>
      </c>
      <c r="S9" s="254">
        <v>0.25</v>
      </c>
    </row>
    <row r="10" spans="1:23" s="232" customFormat="1" ht="22.5" customHeight="1">
      <c r="C10" s="255" t="s">
        <v>29</v>
      </c>
      <c r="D10" s="256"/>
      <c r="E10" s="256"/>
      <c r="F10" s="257">
        <v>50</v>
      </c>
      <c r="G10" s="258">
        <v>3.95</v>
      </c>
      <c r="H10" s="259">
        <v>0.5</v>
      </c>
      <c r="I10" s="260">
        <v>24.15</v>
      </c>
      <c r="J10" s="257">
        <v>116.9</v>
      </c>
      <c r="K10" s="240"/>
      <c r="L10" s="241">
        <v>0.05</v>
      </c>
      <c r="M10" s="238"/>
      <c r="N10" s="238"/>
      <c r="O10" s="239">
        <v>0.65</v>
      </c>
      <c r="P10" s="241">
        <v>11.5</v>
      </c>
      <c r="Q10" s="238">
        <v>43.5</v>
      </c>
      <c r="R10" s="238">
        <v>16.5</v>
      </c>
      <c r="S10" s="242">
        <v>0.55000000000000004</v>
      </c>
    </row>
    <row r="11" spans="1:23" s="232" customFormat="1" ht="21" customHeight="1">
      <c r="C11" s="702" t="s">
        <v>35</v>
      </c>
      <c r="D11" s="703"/>
      <c r="E11" s="704"/>
      <c r="F11" s="257">
        <v>20</v>
      </c>
      <c r="G11" s="258">
        <v>1.58</v>
      </c>
      <c r="H11" s="259">
        <v>0.2</v>
      </c>
      <c r="I11" s="260">
        <v>9.66</v>
      </c>
      <c r="J11" s="257">
        <v>46.76</v>
      </c>
      <c r="K11" s="240"/>
      <c r="L11" s="241">
        <v>0.02</v>
      </c>
      <c r="M11" s="238"/>
      <c r="N11" s="238"/>
      <c r="O11" s="239">
        <v>0.26</v>
      </c>
      <c r="P11" s="241">
        <v>4.5999999999999996</v>
      </c>
      <c r="Q11" s="238">
        <v>17.399999999999999</v>
      </c>
      <c r="R11" s="238">
        <v>6.6</v>
      </c>
      <c r="S11" s="242">
        <v>0.22</v>
      </c>
    </row>
    <row r="12" spans="1:23" s="232" customFormat="1" hidden="1">
      <c r="A12" s="692"/>
      <c r="B12" s="681"/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1"/>
      <c r="R12" s="681"/>
      <c r="S12" s="681"/>
      <c r="T12" s="681"/>
      <c r="U12" s="681"/>
      <c r="V12" s="681"/>
      <c r="W12" s="681"/>
    </row>
    <row r="13" spans="1:23" s="232" customFormat="1" hidden="1">
      <c r="A13" s="681"/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  <c r="U13" s="681"/>
      <c r="V13" s="681"/>
      <c r="W13" s="681"/>
    </row>
    <row r="14" spans="1:23" s="232" customFormat="1" hidden="1">
      <c r="A14" s="681"/>
      <c r="B14" s="681"/>
      <c r="C14" s="681"/>
      <c r="D14" s="681"/>
      <c r="E14" s="681"/>
      <c r="F14" s="681"/>
      <c r="G14" s="681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</row>
    <row r="15" spans="1:23" s="232" customFormat="1" ht="21" thickBot="1">
      <c r="C15" s="375"/>
      <c r="D15" s="376"/>
      <c r="E15" s="376" t="s">
        <v>30</v>
      </c>
      <c r="F15" s="377"/>
      <c r="G15" s="378">
        <f>SUM(G8:G14)</f>
        <v>15.833</v>
      </c>
      <c r="H15" s="378">
        <f>SUM(H8:H14)</f>
        <v>14.209999999999999</v>
      </c>
      <c r="I15" s="378">
        <f>SUM(I8:I14)</f>
        <v>90.63</v>
      </c>
      <c r="J15" s="379">
        <f>SUM(J8:J14)</f>
        <v>376.79999999999995</v>
      </c>
      <c r="K15" s="380">
        <v>0.25</v>
      </c>
      <c r="L15" s="381">
        <f t="shared" ref="L15:S15" si="0">SUM(L8:L14)</f>
        <v>107.57</v>
      </c>
      <c r="M15" s="332">
        <f t="shared" si="0"/>
        <v>1.1519999999999999</v>
      </c>
      <c r="N15" s="332">
        <f t="shared" si="0"/>
        <v>38.25</v>
      </c>
      <c r="O15" s="332">
        <f t="shared" si="0"/>
        <v>0.91</v>
      </c>
      <c r="P15" s="381">
        <f t="shared" si="0"/>
        <v>228.79</v>
      </c>
      <c r="Q15" s="332">
        <f t="shared" si="0"/>
        <v>235.5</v>
      </c>
      <c r="R15" s="332">
        <f t="shared" si="0"/>
        <v>54.470000000000006</v>
      </c>
      <c r="S15" s="382">
        <f t="shared" si="0"/>
        <v>1.645</v>
      </c>
    </row>
    <row r="16" spans="1:23" s="232" customFormat="1" ht="21" thickBot="1">
      <c r="C16" s="270" t="s">
        <v>31</v>
      </c>
      <c r="D16" s="271"/>
      <c r="E16" s="272"/>
      <c r="F16" s="273"/>
      <c r="G16" s="274"/>
      <c r="H16" s="274"/>
      <c r="I16" s="274"/>
      <c r="J16" s="273"/>
      <c r="K16" s="275"/>
      <c r="L16" s="276"/>
      <c r="M16" s="274"/>
      <c r="N16" s="274"/>
      <c r="O16" s="274"/>
      <c r="P16" s="276"/>
      <c r="Q16" s="274"/>
      <c r="R16" s="274"/>
      <c r="S16" s="277"/>
    </row>
    <row r="17" spans="1:23" s="625" customFormat="1">
      <c r="B17" s="625">
        <v>40</v>
      </c>
      <c r="C17" s="626" t="s">
        <v>121</v>
      </c>
      <c r="D17" s="627"/>
      <c r="E17" s="628"/>
      <c r="F17" s="612">
        <v>100</v>
      </c>
      <c r="G17" s="613">
        <v>3.1</v>
      </c>
      <c r="H17" s="614">
        <v>11.4</v>
      </c>
      <c r="I17" s="615">
        <v>9.8000000000000007</v>
      </c>
      <c r="J17" s="612">
        <v>153.33000000000001</v>
      </c>
      <c r="K17" s="616"/>
      <c r="L17" s="617">
        <v>0.08</v>
      </c>
      <c r="M17" s="614">
        <v>10</v>
      </c>
      <c r="N17" s="614">
        <v>0.03</v>
      </c>
      <c r="O17" s="615">
        <v>4.7</v>
      </c>
      <c r="P17" s="617">
        <v>18.329999999999998</v>
      </c>
      <c r="Q17" s="614">
        <v>66.67</v>
      </c>
      <c r="R17" s="614">
        <v>18.329999999999998</v>
      </c>
      <c r="S17" s="618">
        <v>0.08</v>
      </c>
    </row>
    <row r="18" spans="1:23" s="232" customFormat="1">
      <c r="B18" s="232">
        <v>88</v>
      </c>
      <c r="C18" s="709" t="s">
        <v>122</v>
      </c>
      <c r="D18" s="710"/>
      <c r="E18" s="711"/>
      <c r="F18" s="281">
        <v>250</v>
      </c>
      <c r="G18" s="282">
        <v>1.8</v>
      </c>
      <c r="H18" s="252">
        <v>4.9800000000000004</v>
      </c>
      <c r="I18" s="253">
        <v>24.042000000000002</v>
      </c>
      <c r="J18" s="281">
        <v>84.48</v>
      </c>
      <c r="K18" s="283"/>
      <c r="L18" s="251">
        <v>0.08</v>
      </c>
      <c r="M18" s="252">
        <v>18.48</v>
      </c>
      <c r="N18" s="252"/>
      <c r="O18" s="253">
        <v>2.38</v>
      </c>
      <c r="P18" s="251">
        <v>33.979999999999997</v>
      </c>
      <c r="Q18" s="252">
        <v>47.43</v>
      </c>
      <c r="R18" s="252">
        <v>22.2</v>
      </c>
      <c r="S18" s="254">
        <v>0.83</v>
      </c>
    </row>
    <row r="19" spans="1:23" s="232" customFormat="1">
      <c r="B19" s="438" t="s">
        <v>123</v>
      </c>
      <c r="C19" s="233" t="s">
        <v>124</v>
      </c>
      <c r="D19" s="234"/>
      <c r="E19" s="235"/>
      <c r="F19" s="257">
        <v>100</v>
      </c>
      <c r="G19" s="258">
        <v>6.6</v>
      </c>
      <c r="H19" s="259">
        <v>4.9400000000000004</v>
      </c>
      <c r="I19" s="260">
        <v>27.72</v>
      </c>
      <c r="J19" s="257">
        <v>97.97</v>
      </c>
      <c r="K19" s="275"/>
      <c r="L19" s="287">
        <v>4.8000000000000001E-2</v>
      </c>
      <c r="M19" s="259">
        <v>0.72</v>
      </c>
      <c r="N19" s="259">
        <v>8.8800000000000008</v>
      </c>
      <c r="O19" s="260">
        <v>0.88</v>
      </c>
      <c r="P19" s="287">
        <v>129.77000000000001</v>
      </c>
      <c r="Q19" s="259">
        <v>296.8</v>
      </c>
      <c r="R19" s="259">
        <v>17.12</v>
      </c>
      <c r="S19" s="288">
        <v>0.33</v>
      </c>
    </row>
    <row r="20" spans="1:23" s="232" customFormat="1">
      <c r="B20" s="232">
        <v>304</v>
      </c>
      <c r="C20" s="702" t="s">
        <v>68</v>
      </c>
      <c r="D20" s="703"/>
      <c r="E20" s="704"/>
      <c r="F20" s="257">
        <v>185</v>
      </c>
      <c r="G20" s="258">
        <v>2.2000000000000002</v>
      </c>
      <c r="H20" s="259">
        <v>6.68</v>
      </c>
      <c r="I20" s="260">
        <v>45.22</v>
      </c>
      <c r="J20" s="257">
        <v>260.41000000000003</v>
      </c>
      <c r="K20" s="275"/>
      <c r="L20" s="287">
        <v>3.6999999999999998E-2</v>
      </c>
      <c r="M20" s="259"/>
      <c r="N20" s="259">
        <v>33.299999999999997</v>
      </c>
      <c r="O20" s="260">
        <v>0.74</v>
      </c>
      <c r="P20" s="287">
        <v>3.22</v>
      </c>
      <c r="Q20" s="259">
        <v>75.849999999999994</v>
      </c>
      <c r="R20" s="259">
        <v>23.44</v>
      </c>
      <c r="S20" s="260">
        <v>0.65</v>
      </c>
    </row>
    <row r="21" spans="1:23" s="232" customFormat="1">
      <c r="B21" s="232">
        <v>389</v>
      </c>
      <c r="C21" s="702" t="s">
        <v>158</v>
      </c>
      <c r="D21" s="703"/>
      <c r="E21" s="704"/>
      <c r="F21" s="257">
        <v>200</v>
      </c>
      <c r="G21" s="258">
        <v>1</v>
      </c>
      <c r="H21" s="259"/>
      <c r="I21" s="260">
        <v>20.2</v>
      </c>
      <c r="J21" s="257">
        <v>84.8</v>
      </c>
      <c r="K21" s="275"/>
      <c r="L21" s="287">
        <v>2.1999999999999999E-2</v>
      </c>
      <c r="M21" s="259">
        <v>4</v>
      </c>
      <c r="N21" s="259"/>
      <c r="O21" s="260"/>
      <c r="P21" s="287">
        <v>14</v>
      </c>
      <c r="Q21" s="259">
        <v>14</v>
      </c>
      <c r="R21" s="259">
        <v>8</v>
      </c>
      <c r="S21" s="288">
        <v>2.8</v>
      </c>
    </row>
    <row r="22" spans="1:23" s="232" customFormat="1" ht="22.5" customHeight="1">
      <c r="C22" s="255" t="s">
        <v>29</v>
      </c>
      <c r="D22" s="256"/>
      <c r="E22" s="256"/>
      <c r="F22" s="257">
        <v>50</v>
      </c>
      <c r="G22" s="258">
        <v>3.95</v>
      </c>
      <c r="H22" s="259">
        <v>0.5</v>
      </c>
      <c r="I22" s="260">
        <v>24.15</v>
      </c>
      <c r="J22" s="257">
        <v>116.9</v>
      </c>
      <c r="K22" s="240"/>
      <c r="L22" s="241">
        <v>0.05</v>
      </c>
      <c r="M22" s="238"/>
      <c r="N22" s="238"/>
      <c r="O22" s="239">
        <v>0.65</v>
      </c>
      <c r="P22" s="241">
        <v>11.5</v>
      </c>
      <c r="Q22" s="238">
        <v>43.5</v>
      </c>
      <c r="R22" s="238">
        <v>16.5</v>
      </c>
      <c r="S22" s="242">
        <v>0.55000000000000004</v>
      </c>
    </row>
    <row r="23" spans="1:23" s="665" customFormat="1" ht="22.5" customHeight="1">
      <c r="C23" s="255" t="s">
        <v>160</v>
      </c>
      <c r="D23" s="256"/>
      <c r="E23" s="256"/>
      <c r="F23" s="257">
        <v>150</v>
      </c>
      <c r="G23" s="258">
        <v>0.6</v>
      </c>
      <c r="H23" s="259">
        <v>0.6</v>
      </c>
      <c r="I23" s="670" t="s">
        <v>165</v>
      </c>
      <c r="J23" s="257">
        <v>70.5</v>
      </c>
      <c r="K23" s="240"/>
      <c r="L23" s="241">
        <v>6.0999999999999999E-2</v>
      </c>
      <c r="M23" s="238">
        <v>4.742</v>
      </c>
      <c r="N23" s="238"/>
      <c r="O23" s="239"/>
      <c r="P23" s="241">
        <v>24</v>
      </c>
      <c r="Q23" s="238">
        <v>16.5</v>
      </c>
      <c r="R23" s="238">
        <v>13.5</v>
      </c>
      <c r="S23" s="242">
        <v>1.75</v>
      </c>
    </row>
    <row r="24" spans="1:23" s="232" customFormat="1" ht="21" customHeight="1">
      <c r="C24" s="702" t="s">
        <v>35</v>
      </c>
      <c r="D24" s="703"/>
      <c r="E24" s="704"/>
      <c r="F24" s="257">
        <v>20</v>
      </c>
      <c r="G24" s="258">
        <v>1.58</v>
      </c>
      <c r="H24" s="259">
        <v>0.2</v>
      </c>
      <c r="I24" s="260">
        <v>9.66</v>
      </c>
      <c r="J24" s="257">
        <v>46.76</v>
      </c>
      <c r="K24" s="240"/>
      <c r="L24" s="241">
        <v>0.02</v>
      </c>
      <c r="M24" s="238"/>
      <c r="N24" s="238"/>
      <c r="O24" s="239">
        <v>0.26</v>
      </c>
      <c r="P24" s="241">
        <v>4.5999999999999996</v>
      </c>
      <c r="Q24" s="238">
        <v>17.399999999999999</v>
      </c>
      <c r="R24" s="238">
        <v>6.6</v>
      </c>
      <c r="S24" s="242">
        <v>0.22</v>
      </c>
    </row>
    <row r="25" spans="1:23" s="232" customFormat="1" ht="21" thickBot="1"/>
    <row r="26" spans="1:23" s="232" customFormat="1">
      <c r="C26" s="289"/>
      <c r="D26" s="290"/>
      <c r="E26" s="290" t="s">
        <v>30</v>
      </c>
      <c r="F26" s="291"/>
      <c r="G26" s="292">
        <f>SUM(G17:G24)</f>
        <v>20.83</v>
      </c>
      <c r="H26" s="292">
        <f>SUM(H17:H24)</f>
        <v>29.300000000000004</v>
      </c>
      <c r="I26" s="292">
        <f>SUM(I17:I24)</f>
        <v>160.792</v>
      </c>
      <c r="J26" s="293">
        <f>SUM(J17:J24)</f>
        <v>915.15</v>
      </c>
      <c r="K26" s="294">
        <v>0.35</v>
      </c>
      <c r="L26" s="295">
        <f t="shared" ref="L26:S26" si="1">SUM(L17:L24)</f>
        <v>0.39800000000000002</v>
      </c>
      <c r="M26" s="292">
        <f t="shared" si="1"/>
        <v>37.942</v>
      </c>
      <c r="N26" s="292">
        <f t="shared" si="1"/>
        <v>42.209999999999994</v>
      </c>
      <c r="O26" s="292">
        <f t="shared" si="1"/>
        <v>9.61</v>
      </c>
      <c r="P26" s="295">
        <f t="shared" si="1"/>
        <v>239.4</v>
      </c>
      <c r="Q26" s="292">
        <f t="shared" si="1"/>
        <v>578.15</v>
      </c>
      <c r="R26" s="292">
        <f t="shared" si="1"/>
        <v>125.69</v>
      </c>
      <c r="S26" s="296">
        <f t="shared" si="1"/>
        <v>7.2099999999999991</v>
      </c>
    </row>
    <row r="27" spans="1:23" s="232" customFormat="1" hidden="1">
      <c r="A27" s="692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</row>
    <row r="28" spans="1:23" s="232" customFormat="1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</row>
    <row r="29" spans="1:23" s="232" customFormat="1" hidden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</row>
    <row r="30" spans="1:23" s="232" customFormat="1" hidden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</row>
    <row r="31" spans="1:23" s="232" customFormat="1" hidden="1">
      <c r="A31" s="681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1"/>
      <c r="R31" s="681"/>
      <c r="S31" s="681"/>
      <c r="T31" s="681"/>
      <c r="U31" s="681"/>
      <c r="V31" s="681"/>
      <c r="W31" s="681"/>
    </row>
    <row r="32" spans="1:23" s="232" customFormat="1" ht="21" thickBot="1">
      <c r="C32" s="297"/>
      <c r="D32" s="298"/>
      <c r="E32" s="299" t="s">
        <v>37</v>
      </c>
      <c r="F32" s="300"/>
      <c r="G32" s="299">
        <f>G15+G26</f>
        <v>36.662999999999997</v>
      </c>
      <c r="H32" s="299">
        <f>H15+H26+H30</f>
        <v>43.510000000000005</v>
      </c>
      <c r="I32" s="301">
        <f>I15+I26+I30</f>
        <v>251.422</v>
      </c>
      <c r="J32" s="302" t="s">
        <v>38</v>
      </c>
      <c r="K32" s="302" t="s">
        <v>39</v>
      </c>
      <c r="L32" s="303">
        <f t="shared" ref="L32:S32" si="2">L15+L26+L30</f>
        <v>107.96799999999999</v>
      </c>
      <c r="M32" s="304">
        <f t="shared" si="2"/>
        <v>39.094000000000001</v>
      </c>
      <c r="N32" s="304">
        <f t="shared" si="2"/>
        <v>80.459999999999994</v>
      </c>
      <c r="O32" s="304">
        <f t="shared" si="2"/>
        <v>10.52</v>
      </c>
      <c r="P32" s="304">
        <f t="shared" si="2"/>
        <v>468.19</v>
      </c>
      <c r="Q32" s="304">
        <f t="shared" si="2"/>
        <v>813.65</v>
      </c>
      <c r="R32" s="304">
        <f t="shared" si="2"/>
        <v>180.16</v>
      </c>
      <c r="S32" s="305">
        <f t="shared" si="2"/>
        <v>8.8549999999999986</v>
      </c>
    </row>
    <row r="33" spans="1:23" s="232" customFormat="1" ht="21" thickBot="1">
      <c r="C33" s="306"/>
      <c r="D33" s="307"/>
      <c r="E33" s="307"/>
      <c r="F33" s="308"/>
      <c r="G33" s="309"/>
      <c r="H33" s="309"/>
      <c r="I33" s="309"/>
      <c r="J33" s="300">
        <f>J15+J26+J30</f>
        <v>1291.9499999999998</v>
      </c>
      <c r="K33" s="311">
        <f>K15+K26+K30</f>
        <v>0.6</v>
      </c>
      <c r="L33" s="312"/>
      <c r="M33" s="313"/>
      <c r="N33" s="313"/>
      <c r="O33" s="313"/>
      <c r="P33" s="313"/>
      <c r="Q33" s="313"/>
      <c r="R33" s="313"/>
      <c r="S33" s="314"/>
    </row>
    <row r="34" spans="1:23" s="232" customFormat="1">
      <c r="C34" s="315"/>
      <c r="D34" s="316"/>
      <c r="E34" s="316"/>
      <c r="F34" s="317"/>
      <c r="G34" s="318"/>
      <c r="H34" s="318"/>
      <c r="I34" s="318"/>
      <c r="J34" s="319"/>
      <c r="K34" s="319"/>
      <c r="L34" s="320"/>
      <c r="M34" s="318"/>
      <c r="N34" s="318"/>
      <c r="O34" s="318"/>
      <c r="P34" s="320"/>
      <c r="Q34" s="318"/>
      <c r="R34" s="318"/>
      <c r="S34" s="321"/>
    </row>
    <row r="35" spans="1:23" s="232" customFormat="1">
      <c r="C35" s="322" t="s">
        <v>118</v>
      </c>
      <c r="D35" s="323"/>
      <c r="E35" s="323"/>
      <c r="F35" s="324"/>
      <c r="G35" s="325"/>
      <c r="H35" s="325"/>
      <c r="I35" s="325"/>
      <c r="J35" s="326"/>
      <c r="K35" s="326"/>
      <c r="L35" s="327"/>
      <c r="M35" s="325"/>
      <c r="N35" s="325"/>
      <c r="O35" s="325"/>
      <c r="P35" s="327"/>
      <c r="Q35" s="325"/>
      <c r="R35" s="325"/>
      <c r="S35" s="337"/>
    </row>
    <row r="36" spans="1:23" s="232" customFormat="1">
      <c r="C36" s="328" t="str">
        <f>C4</f>
        <v>День       :  12</v>
      </c>
      <c r="D36" s="329"/>
      <c r="E36" s="329"/>
      <c r="F36" s="330" t="s">
        <v>2</v>
      </c>
      <c r="G36" s="331"/>
      <c r="H36" s="332" t="s">
        <v>3</v>
      </c>
      <c r="I36" s="307"/>
      <c r="J36" s="333" t="s">
        <v>4</v>
      </c>
      <c r="K36" s="333"/>
      <c r="L36" s="306"/>
      <c r="M36" s="307" t="s">
        <v>5</v>
      </c>
      <c r="N36" s="307"/>
      <c r="O36" s="307"/>
      <c r="P36" s="334" t="s">
        <v>6</v>
      </c>
      <c r="Q36" s="307"/>
      <c r="R36" s="307"/>
      <c r="S36" s="366"/>
    </row>
    <row r="37" spans="1:23" s="232" customFormat="1">
      <c r="C37" s="335" t="s">
        <v>40</v>
      </c>
      <c r="D37" s="336"/>
      <c r="E37" s="323"/>
      <c r="F37" s="273" t="s">
        <v>8</v>
      </c>
      <c r="G37" s="337" t="s">
        <v>9</v>
      </c>
      <c r="H37" s="326" t="s">
        <v>10</v>
      </c>
      <c r="I37" s="327" t="s">
        <v>11</v>
      </c>
      <c r="J37" s="273" t="s">
        <v>12</v>
      </c>
      <c r="K37" s="240"/>
      <c r="L37" s="338" t="s">
        <v>13</v>
      </c>
      <c r="M37" s="339" t="s">
        <v>14</v>
      </c>
      <c r="N37" s="743" t="s">
        <v>169</v>
      </c>
      <c r="O37" s="339" t="s">
        <v>16</v>
      </c>
      <c r="P37" s="381" t="s">
        <v>17</v>
      </c>
      <c r="Q37" s="332" t="s">
        <v>18</v>
      </c>
      <c r="R37" s="332" t="s">
        <v>19</v>
      </c>
      <c r="S37" s="382" t="s">
        <v>20</v>
      </c>
    </row>
    <row r="38" spans="1:23" s="232" customFormat="1">
      <c r="C38" s="340"/>
      <c r="D38" s="340"/>
      <c r="E38" s="341"/>
      <c r="F38" s="342"/>
      <c r="G38" s="343"/>
      <c r="H38" s="343"/>
      <c r="I38" s="343"/>
      <c r="J38" s="344"/>
      <c r="K38" s="344"/>
      <c r="L38" s="345"/>
      <c r="M38" s="343"/>
      <c r="N38" s="343"/>
      <c r="O38" s="343"/>
      <c r="P38" s="345"/>
      <c r="Q38" s="343"/>
      <c r="R38" s="343"/>
      <c r="S38" s="343"/>
    </row>
    <row r="39" spans="1:23" s="232" customFormat="1" ht="21" thickBot="1">
      <c r="C39" s="270" t="s">
        <v>21</v>
      </c>
      <c r="D39" s="346"/>
      <c r="E39" s="272"/>
      <c r="F39" s="273"/>
      <c r="G39" s="347"/>
      <c r="H39" s="347"/>
      <c r="I39" s="347"/>
      <c r="J39" s="240"/>
      <c r="K39" s="240"/>
      <c r="L39" s="348"/>
      <c r="M39" s="347"/>
      <c r="N39" s="347"/>
      <c r="O39" s="347"/>
      <c r="P39" s="383"/>
      <c r="Q39" s="384"/>
      <c r="R39" s="384"/>
      <c r="S39" s="385"/>
    </row>
    <row r="40" spans="1:23" s="232" customFormat="1">
      <c r="B40" s="438">
        <v>120</v>
      </c>
      <c r="C40" s="278" t="s">
        <v>120</v>
      </c>
      <c r="D40" s="279"/>
      <c r="E40" s="280"/>
      <c r="F40" s="281">
        <v>250</v>
      </c>
      <c r="G40" s="282">
        <v>10.25</v>
      </c>
      <c r="H40" s="252">
        <v>13.5</v>
      </c>
      <c r="I40" s="253">
        <v>47.5</v>
      </c>
      <c r="J40" s="281">
        <v>175.81</v>
      </c>
      <c r="K40" s="250"/>
      <c r="L40" s="251">
        <v>107.5</v>
      </c>
      <c r="M40" s="252">
        <v>1.125</v>
      </c>
      <c r="N40" s="252">
        <v>38.25</v>
      </c>
      <c r="O40" s="253">
        <v>0</v>
      </c>
      <c r="P40" s="251">
        <v>202.02</v>
      </c>
      <c r="Q40" s="252">
        <v>172.47</v>
      </c>
      <c r="R40" s="252">
        <v>30.17</v>
      </c>
      <c r="S40" s="254">
        <v>0.625</v>
      </c>
    </row>
    <row r="41" spans="1:23" s="232" customFormat="1">
      <c r="B41" s="232">
        <v>375</v>
      </c>
      <c r="C41" s="284" t="s">
        <v>70</v>
      </c>
      <c r="D41" s="280"/>
      <c r="E41" s="244"/>
      <c r="F41" s="246">
        <v>200</v>
      </c>
      <c r="G41" s="247">
        <v>5.2999999999999999E-2</v>
      </c>
      <c r="H41" s="248">
        <v>0.01</v>
      </c>
      <c r="I41" s="249">
        <v>9.32</v>
      </c>
      <c r="J41" s="246">
        <v>37.33</v>
      </c>
      <c r="K41" s="250"/>
      <c r="L41" s="251"/>
      <c r="M41" s="252">
        <v>2.7E-2</v>
      </c>
      <c r="N41" s="252"/>
      <c r="O41" s="253"/>
      <c r="P41" s="251">
        <v>10.67</v>
      </c>
      <c r="Q41" s="252">
        <v>2.13</v>
      </c>
      <c r="R41" s="252">
        <v>1.2</v>
      </c>
      <c r="S41" s="254">
        <v>0.25</v>
      </c>
    </row>
    <row r="42" spans="1:23" s="232" customFormat="1" ht="22.5" customHeight="1">
      <c r="C42" s="255" t="s">
        <v>29</v>
      </c>
      <c r="D42" s="256"/>
      <c r="E42" s="256"/>
      <c r="F42" s="257">
        <v>50</v>
      </c>
      <c r="G42" s="258">
        <v>3.95</v>
      </c>
      <c r="H42" s="259">
        <v>0.5</v>
      </c>
      <c r="I42" s="260">
        <v>24.15</v>
      </c>
      <c r="J42" s="257">
        <v>116.9</v>
      </c>
      <c r="K42" s="240"/>
      <c r="L42" s="241">
        <v>0.05</v>
      </c>
      <c r="M42" s="238"/>
      <c r="N42" s="238"/>
      <c r="O42" s="239">
        <v>0.65</v>
      </c>
      <c r="P42" s="241">
        <v>11.5</v>
      </c>
      <c r="Q42" s="238">
        <v>43.5</v>
      </c>
      <c r="R42" s="238">
        <v>16.5</v>
      </c>
      <c r="S42" s="242">
        <v>0.55000000000000004</v>
      </c>
    </row>
    <row r="43" spans="1:23" s="232" customFormat="1" ht="21" customHeight="1">
      <c r="C43" s="702" t="s">
        <v>35</v>
      </c>
      <c r="D43" s="703"/>
      <c r="E43" s="704"/>
      <c r="F43" s="257">
        <v>20</v>
      </c>
      <c r="G43" s="258">
        <v>1.58</v>
      </c>
      <c r="H43" s="259">
        <v>0.2</v>
      </c>
      <c r="I43" s="260">
        <v>9.66</v>
      </c>
      <c r="J43" s="257">
        <v>46.76</v>
      </c>
      <c r="K43" s="240"/>
      <c r="L43" s="241">
        <v>0.02</v>
      </c>
      <c r="M43" s="238"/>
      <c r="N43" s="238"/>
      <c r="O43" s="239">
        <v>0.26</v>
      </c>
      <c r="P43" s="241">
        <v>4.5999999999999996</v>
      </c>
      <c r="Q43" s="238">
        <v>17.399999999999999</v>
      </c>
      <c r="R43" s="238">
        <v>6.6</v>
      </c>
      <c r="S43" s="242">
        <v>0.22</v>
      </c>
    </row>
    <row r="44" spans="1:23" s="232" customFormat="1" hidden="1">
      <c r="A44" s="692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</row>
    <row r="45" spans="1:23" s="232" customFormat="1" hidden="1">
      <c r="A45" s="681"/>
      <c r="B45" s="681"/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1"/>
      <c r="O45" s="681"/>
      <c r="P45" s="681"/>
      <c r="Q45" s="681"/>
      <c r="R45" s="681"/>
      <c r="S45" s="681"/>
      <c r="T45" s="681"/>
      <c r="U45" s="681"/>
      <c r="V45" s="681"/>
      <c r="W45" s="681"/>
    </row>
    <row r="46" spans="1:23" s="232" customFormat="1" ht="3" customHeight="1" thickBot="1">
      <c r="A46" s="692"/>
      <c r="B46" s="681"/>
      <c r="C46" s="681"/>
      <c r="D46" s="681"/>
      <c r="E46" s="681"/>
      <c r="F46" s="681"/>
      <c r="G46" s="681"/>
      <c r="H46" s="681"/>
      <c r="I46" s="681"/>
      <c r="J46" s="681"/>
      <c r="K46" s="681"/>
      <c r="L46" s="681"/>
      <c r="M46" s="681"/>
      <c r="N46" s="681"/>
      <c r="O46" s="681"/>
      <c r="P46" s="681"/>
      <c r="Q46" s="681"/>
      <c r="R46" s="681"/>
      <c r="S46" s="681"/>
      <c r="T46" s="681"/>
      <c r="U46" s="681"/>
      <c r="V46" s="681"/>
      <c r="W46" s="681"/>
    </row>
    <row r="47" spans="1:23" s="232" customFormat="1" ht="21" thickBot="1">
      <c r="C47" s="261"/>
      <c r="D47" s="262"/>
      <c r="E47" s="262" t="s">
        <v>30</v>
      </c>
      <c r="F47" s="263"/>
      <c r="G47" s="264">
        <f>SUM(G40:G46)</f>
        <v>15.833</v>
      </c>
      <c r="H47" s="264">
        <f>SUM(H40:H46)</f>
        <v>14.209999999999999</v>
      </c>
      <c r="I47" s="264">
        <f>SUM(I40:I46)</f>
        <v>90.63</v>
      </c>
      <c r="J47" s="457">
        <f>SUM(J40:J46)</f>
        <v>376.79999999999995</v>
      </c>
      <c r="K47" s="266">
        <v>0.25</v>
      </c>
      <c r="L47" s="267">
        <f t="shared" ref="L47:S47" si="3">SUM(L40:L46)</f>
        <v>107.57</v>
      </c>
      <c r="M47" s="268">
        <f t="shared" si="3"/>
        <v>1.1519999999999999</v>
      </c>
      <c r="N47" s="268">
        <f t="shared" si="3"/>
        <v>38.25</v>
      </c>
      <c r="O47" s="268">
        <f t="shared" si="3"/>
        <v>0.91</v>
      </c>
      <c r="P47" s="267">
        <f t="shared" si="3"/>
        <v>228.79</v>
      </c>
      <c r="Q47" s="268">
        <f t="shared" si="3"/>
        <v>235.5</v>
      </c>
      <c r="R47" s="268">
        <f t="shared" si="3"/>
        <v>54.470000000000006</v>
      </c>
      <c r="S47" s="269">
        <f t="shared" si="3"/>
        <v>1.645</v>
      </c>
    </row>
    <row r="48" spans="1:23" s="232" customFormat="1" ht="21" thickBot="1">
      <c r="C48" s="270" t="s">
        <v>31</v>
      </c>
      <c r="D48" s="271"/>
      <c r="E48" s="272"/>
      <c r="F48" s="273"/>
      <c r="G48" s="274"/>
      <c r="H48" s="274"/>
      <c r="I48" s="274"/>
      <c r="J48" s="273"/>
      <c r="K48" s="275"/>
      <c r="L48" s="276"/>
      <c r="M48" s="274"/>
      <c r="N48" s="274"/>
      <c r="O48" s="274"/>
      <c r="P48" s="386"/>
      <c r="Q48" s="387"/>
      <c r="R48" s="387"/>
      <c r="S48" s="388"/>
    </row>
    <row r="49" spans="1:23" s="625" customFormat="1">
      <c r="B49" s="625">
        <v>40</v>
      </c>
      <c r="C49" s="626" t="s">
        <v>121</v>
      </c>
      <c r="D49" s="627"/>
      <c r="E49" s="628"/>
      <c r="F49" s="612">
        <v>100</v>
      </c>
      <c r="G49" s="613">
        <v>3.1</v>
      </c>
      <c r="H49" s="614">
        <v>11.4</v>
      </c>
      <c r="I49" s="615">
        <v>9.8000000000000007</v>
      </c>
      <c r="J49" s="612">
        <v>153.33000000000001</v>
      </c>
      <c r="K49" s="616"/>
      <c r="L49" s="617">
        <v>0.08</v>
      </c>
      <c r="M49" s="614">
        <v>10</v>
      </c>
      <c r="N49" s="614">
        <v>0.03</v>
      </c>
      <c r="O49" s="615">
        <v>4.7</v>
      </c>
      <c r="P49" s="617">
        <v>18.329999999999998</v>
      </c>
      <c r="Q49" s="614">
        <v>66.67</v>
      </c>
      <c r="R49" s="614">
        <v>18.329999999999998</v>
      </c>
      <c r="S49" s="618">
        <v>0.08</v>
      </c>
    </row>
    <row r="50" spans="1:23" s="232" customFormat="1">
      <c r="B50" s="232">
        <v>88</v>
      </c>
      <c r="C50" s="709" t="s">
        <v>122</v>
      </c>
      <c r="D50" s="710"/>
      <c r="E50" s="711"/>
      <c r="F50" s="281">
        <v>250</v>
      </c>
      <c r="G50" s="282">
        <v>1.8</v>
      </c>
      <c r="H50" s="252">
        <v>4.9800000000000004</v>
      </c>
      <c r="I50" s="253">
        <v>24.042000000000002</v>
      </c>
      <c r="J50" s="281">
        <v>84.48</v>
      </c>
      <c r="K50" s="283"/>
      <c r="L50" s="251">
        <v>0.08</v>
      </c>
      <c r="M50" s="252">
        <v>18.48</v>
      </c>
      <c r="N50" s="252"/>
      <c r="O50" s="253">
        <v>2.38</v>
      </c>
      <c r="P50" s="251">
        <v>33.979999999999997</v>
      </c>
      <c r="Q50" s="252">
        <v>47.43</v>
      </c>
      <c r="R50" s="252">
        <v>22.2</v>
      </c>
      <c r="S50" s="254">
        <v>0.83</v>
      </c>
    </row>
    <row r="51" spans="1:23" s="232" customFormat="1">
      <c r="B51" s="438" t="s">
        <v>123</v>
      </c>
      <c r="C51" s="233" t="s">
        <v>124</v>
      </c>
      <c r="D51" s="234"/>
      <c r="E51" s="235"/>
      <c r="F51" s="257">
        <v>100</v>
      </c>
      <c r="G51" s="258">
        <v>6.6</v>
      </c>
      <c r="H51" s="259">
        <v>4.9400000000000004</v>
      </c>
      <c r="I51" s="260">
        <v>27.72</v>
      </c>
      <c r="J51" s="257">
        <v>97.97</v>
      </c>
      <c r="K51" s="275"/>
      <c r="L51" s="287">
        <v>4.8000000000000001E-2</v>
      </c>
      <c r="M51" s="259">
        <v>0.72</v>
      </c>
      <c r="N51" s="259">
        <v>8.8800000000000008</v>
      </c>
      <c r="O51" s="260">
        <v>0.88</v>
      </c>
      <c r="P51" s="287">
        <v>129.77000000000001</v>
      </c>
      <c r="Q51" s="259">
        <v>296.8</v>
      </c>
      <c r="R51" s="259">
        <v>17.12</v>
      </c>
      <c r="S51" s="288">
        <v>0.33</v>
      </c>
    </row>
    <row r="52" spans="1:23" s="232" customFormat="1">
      <c r="B52" s="232">
        <v>304</v>
      </c>
      <c r="C52" s="702" t="s">
        <v>68</v>
      </c>
      <c r="D52" s="703"/>
      <c r="E52" s="704"/>
      <c r="F52" s="257">
        <v>200</v>
      </c>
      <c r="G52" s="258">
        <v>2.37</v>
      </c>
      <c r="H52" s="259">
        <v>7.22</v>
      </c>
      <c r="I52" s="260">
        <v>45.89</v>
      </c>
      <c r="J52" s="257">
        <v>276.74</v>
      </c>
      <c r="K52" s="275"/>
      <c r="L52" s="287">
        <v>0.03</v>
      </c>
      <c r="M52" s="259"/>
      <c r="N52" s="259">
        <v>27</v>
      </c>
      <c r="O52" s="260">
        <v>0.6</v>
      </c>
      <c r="P52" s="287">
        <v>2.61</v>
      </c>
      <c r="Q52" s="259">
        <v>61.5</v>
      </c>
      <c r="R52" s="259">
        <v>19.010000000000002</v>
      </c>
      <c r="S52" s="260">
        <v>0.53</v>
      </c>
    </row>
    <row r="53" spans="1:23" s="232" customFormat="1">
      <c r="B53" s="232">
        <v>389</v>
      </c>
      <c r="C53" s="702" t="s">
        <v>158</v>
      </c>
      <c r="D53" s="703"/>
      <c r="E53" s="704"/>
      <c r="F53" s="257">
        <v>200</v>
      </c>
      <c r="G53" s="258">
        <v>1</v>
      </c>
      <c r="H53" s="259"/>
      <c r="I53" s="260">
        <v>20.2</v>
      </c>
      <c r="J53" s="257">
        <v>84.8</v>
      </c>
      <c r="K53" s="275"/>
      <c r="L53" s="287">
        <v>2.1999999999999999E-2</v>
      </c>
      <c r="M53" s="259">
        <v>4</v>
      </c>
      <c r="N53" s="259"/>
      <c r="O53" s="260"/>
      <c r="P53" s="287">
        <v>14</v>
      </c>
      <c r="Q53" s="259">
        <v>14</v>
      </c>
      <c r="R53" s="259">
        <v>8</v>
      </c>
      <c r="S53" s="288">
        <v>2.8</v>
      </c>
    </row>
    <row r="54" spans="1:23" s="232" customFormat="1" ht="21" customHeight="1">
      <c r="C54" s="702" t="s">
        <v>35</v>
      </c>
      <c r="D54" s="703"/>
      <c r="E54" s="704"/>
      <c r="F54" s="257">
        <v>20</v>
      </c>
      <c r="G54" s="258">
        <v>1.58</v>
      </c>
      <c r="H54" s="259">
        <v>0.2</v>
      </c>
      <c r="I54" s="260">
        <v>9.66</v>
      </c>
      <c r="J54" s="257">
        <v>46.76</v>
      </c>
      <c r="K54" s="240"/>
      <c r="L54" s="241">
        <v>0.02</v>
      </c>
      <c r="M54" s="238"/>
      <c r="N54" s="238"/>
      <c r="O54" s="239">
        <v>0.26</v>
      </c>
      <c r="P54" s="241">
        <v>4.5999999999999996</v>
      </c>
      <c r="Q54" s="238">
        <v>17.399999999999999</v>
      </c>
      <c r="R54" s="238">
        <v>6.6</v>
      </c>
      <c r="S54" s="242">
        <v>0.22</v>
      </c>
    </row>
    <row r="55" spans="1:23" s="232" customFormat="1" ht="22.5" customHeight="1" thickBot="1">
      <c r="C55" s="255" t="s">
        <v>29</v>
      </c>
      <c r="D55" s="256"/>
      <c r="E55" s="256"/>
      <c r="F55" s="257">
        <v>50</v>
      </c>
      <c r="G55" s="258">
        <v>3.95</v>
      </c>
      <c r="H55" s="259">
        <v>0.5</v>
      </c>
      <c r="I55" s="260">
        <v>24.15</v>
      </c>
      <c r="J55" s="257">
        <v>116.9</v>
      </c>
      <c r="K55" s="240"/>
      <c r="L55" s="241">
        <v>0.05</v>
      </c>
      <c r="M55" s="238"/>
      <c r="N55" s="238"/>
      <c r="O55" s="239">
        <v>0.65</v>
      </c>
      <c r="P55" s="241">
        <v>11.5</v>
      </c>
      <c r="Q55" s="238">
        <v>43.5</v>
      </c>
      <c r="R55" s="238">
        <v>16.5</v>
      </c>
      <c r="S55" s="242">
        <v>0.55000000000000004</v>
      </c>
    </row>
    <row r="56" spans="1:23" s="232" customFormat="1">
      <c r="C56" s="699" t="s">
        <v>30</v>
      </c>
      <c r="D56" s="700"/>
      <c r="E56" s="701"/>
      <c r="F56" s="291"/>
      <c r="G56" s="292">
        <f>SUM(G49:G55)</f>
        <v>20.400000000000002</v>
      </c>
      <c r="H56" s="292">
        <f>SUM(H49:H55)</f>
        <v>29.240000000000002</v>
      </c>
      <c r="I56" s="292">
        <f>SUM(I49:I55)</f>
        <v>161.46200000000002</v>
      </c>
      <c r="J56" s="293">
        <f>SUM(J49:J55)</f>
        <v>860.9799999999999</v>
      </c>
      <c r="K56" s="352">
        <v>0.35</v>
      </c>
      <c r="L56" s="295">
        <f t="shared" ref="L56:S56" si="4">SUM(L49:L55)</f>
        <v>0.33</v>
      </c>
      <c r="M56" s="292">
        <f t="shared" si="4"/>
        <v>33.200000000000003</v>
      </c>
      <c r="N56" s="292">
        <f t="shared" si="4"/>
        <v>35.909999999999997</v>
      </c>
      <c r="O56" s="292">
        <f t="shared" si="4"/>
        <v>9.4700000000000006</v>
      </c>
      <c r="P56" s="295">
        <f t="shared" si="4"/>
        <v>214.79000000000002</v>
      </c>
      <c r="Q56" s="292">
        <f t="shared" si="4"/>
        <v>547.29999999999995</v>
      </c>
      <c r="R56" s="292">
        <f t="shared" si="4"/>
        <v>107.76</v>
      </c>
      <c r="S56" s="296">
        <f t="shared" si="4"/>
        <v>5.34</v>
      </c>
    </row>
    <row r="57" spans="1:23" s="232" customFormat="1" hidden="1">
      <c r="A57" s="692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  <c r="U57" s="681"/>
      <c r="V57" s="681"/>
      <c r="W57" s="681"/>
    </row>
    <row r="58" spans="1:23" s="232" customFormat="1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  <c r="U58" s="681"/>
      <c r="V58" s="681"/>
      <c r="W58" s="681"/>
    </row>
    <row r="59" spans="1:23" s="232" customFormat="1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  <c r="U59" s="681"/>
      <c r="V59" s="681"/>
      <c r="W59" s="681"/>
    </row>
    <row r="60" spans="1:23" s="232" customFormat="1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  <c r="U60" s="681"/>
      <c r="V60" s="681"/>
      <c r="W60" s="681"/>
    </row>
    <row r="61" spans="1:23" s="232" customFormat="1" hidden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</row>
    <row r="62" spans="1:23" s="232" customFormat="1" hidden="1">
      <c r="A62" s="681"/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1"/>
    </row>
    <row r="63" spans="1:23" s="232" customFormat="1" ht="21" thickBot="1">
      <c r="C63" s="297"/>
      <c r="D63" s="298"/>
      <c r="E63" s="298" t="s">
        <v>37</v>
      </c>
      <c r="F63" s="300"/>
      <c r="G63" s="299">
        <f>G47+G56</f>
        <v>36.233000000000004</v>
      </c>
      <c r="H63" s="458">
        <f>H47+H56+H61</f>
        <v>43.45</v>
      </c>
      <c r="I63" s="301">
        <f>I47+I56+I61</f>
        <v>252.09200000000001</v>
      </c>
      <c r="J63" s="302" t="s">
        <v>38</v>
      </c>
      <c r="K63" s="353" t="s">
        <v>39</v>
      </c>
      <c r="L63" s="354">
        <f t="shared" ref="L63:S63" si="5">L47+L56+L61</f>
        <v>107.89999999999999</v>
      </c>
      <c r="M63" s="355">
        <f t="shared" si="5"/>
        <v>34.352000000000004</v>
      </c>
      <c r="N63" s="355">
        <f t="shared" si="5"/>
        <v>74.16</v>
      </c>
      <c r="O63" s="355">
        <f t="shared" si="5"/>
        <v>10.38</v>
      </c>
      <c r="P63" s="355">
        <f t="shared" si="5"/>
        <v>443.58000000000004</v>
      </c>
      <c r="Q63" s="355">
        <f t="shared" si="5"/>
        <v>782.8</v>
      </c>
      <c r="R63" s="355">
        <f t="shared" si="5"/>
        <v>162.23000000000002</v>
      </c>
      <c r="S63" s="356">
        <f t="shared" si="5"/>
        <v>6.9849999999999994</v>
      </c>
    </row>
    <row r="64" spans="1:23" s="232" customFormat="1" ht="21" thickBot="1">
      <c r="C64" s="734"/>
      <c r="D64" s="735"/>
      <c r="E64" s="736"/>
      <c r="F64" s="308"/>
      <c r="G64" s="309"/>
      <c r="H64" s="309"/>
      <c r="I64" s="309"/>
      <c r="J64" s="459">
        <f>J47+J56+J61</f>
        <v>1237.7799999999997</v>
      </c>
      <c r="K64" s="357">
        <f>K47+K56+K61</f>
        <v>0.6</v>
      </c>
      <c r="L64" s="460"/>
      <c r="M64" s="461"/>
      <c r="N64" s="461"/>
      <c r="O64" s="461"/>
      <c r="P64" s="461"/>
      <c r="Q64" s="461"/>
      <c r="R64" s="461"/>
      <c r="S64" s="462"/>
    </row>
  </sheetData>
  <mergeCells count="18">
    <mergeCell ref="C50:E50"/>
    <mergeCell ref="C52:E52"/>
    <mergeCell ref="A1:W2"/>
    <mergeCell ref="A12:W14"/>
    <mergeCell ref="A27:W31"/>
    <mergeCell ref="A44:W45"/>
    <mergeCell ref="A46:W46"/>
    <mergeCell ref="C20:E20"/>
    <mergeCell ref="C18:E18"/>
    <mergeCell ref="C21:E21"/>
    <mergeCell ref="C24:E24"/>
    <mergeCell ref="C43:E43"/>
    <mergeCell ref="C11:E11"/>
    <mergeCell ref="C53:E53"/>
    <mergeCell ref="C54:E54"/>
    <mergeCell ref="C56:E56"/>
    <mergeCell ref="C64:E64"/>
    <mergeCell ref="A57:W62"/>
  </mergeCells>
  <pageMargins left="0.25" right="0.25" top="0.75" bottom="0.75" header="0.30000001192092901" footer="0.30000001192092901"/>
  <pageSetup paperSize="9" scale="53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topLeftCell="A4" zoomScale="60" zoomScaleNormal="60" workbookViewId="0">
      <selection activeCell="N36" sqref="N36"/>
    </sheetView>
  </sheetViews>
  <sheetFormatPr defaultColWidth="9.140625" defaultRowHeight="15"/>
  <cols>
    <col min="1" max="1" width="0.140625" customWidth="1"/>
    <col min="3" max="5" width="23.85546875" customWidth="1"/>
    <col min="6" max="19" width="15.42578125" customWidth="1"/>
    <col min="20" max="28" width="4" hidden="1" customWidth="1"/>
  </cols>
  <sheetData>
    <row r="1" spans="1:28" hidden="1">
      <c r="A1" s="688"/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</row>
    <row r="2" spans="1:28" hidden="1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</row>
    <row r="3" spans="1:28" hidden="1">
      <c r="A3" s="681"/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</row>
    <row r="4" spans="1:28" s="232" customFormat="1" ht="21" thickBot="1">
      <c r="C4" s="297" t="s">
        <v>109</v>
      </c>
      <c r="D4" s="298"/>
      <c r="E4" s="298"/>
      <c r="F4" s="308"/>
      <c r="G4" s="362"/>
      <c r="H4" s="362"/>
      <c r="I4" s="362"/>
      <c r="J4" s="363"/>
      <c r="K4" s="363"/>
      <c r="L4" s="364"/>
      <c r="M4" s="362"/>
      <c r="N4" s="362"/>
      <c r="O4" s="362"/>
      <c r="P4" s="364"/>
      <c r="Q4" s="362"/>
      <c r="R4" s="362"/>
      <c r="S4" s="365"/>
    </row>
    <row r="5" spans="1:28" s="232" customFormat="1" ht="21" thickBot="1">
      <c r="C5" s="328" t="s">
        <v>119</v>
      </c>
      <c r="D5" s="329"/>
      <c r="E5" s="329"/>
      <c r="F5" s="330" t="s">
        <v>2</v>
      </c>
      <c r="G5" s="331"/>
      <c r="H5" s="332" t="s">
        <v>3</v>
      </c>
      <c r="I5" s="307"/>
      <c r="J5" s="333" t="s">
        <v>4</v>
      </c>
      <c r="K5" s="333"/>
      <c r="L5" s="306"/>
      <c r="M5" s="307" t="s">
        <v>5</v>
      </c>
      <c r="N5" s="307"/>
      <c r="O5" s="307"/>
      <c r="P5" s="334" t="s">
        <v>6</v>
      </c>
      <c r="Q5" s="307"/>
      <c r="R5" s="307"/>
      <c r="S5" s="366"/>
    </row>
    <row r="6" spans="1:28" s="232" customFormat="1" ht="20.25">
      <c r="C6" s="335" t="s">
        <v>7</v>
      </c>
      <c r="D6" s="336"/>
      <c r="E6" s="323"/>
      <c r="F6" s="275" t="s">
        <v>8</v>
      </c>
      <c r="G6" s="367" t="s">
        <v>9</v>
      </c>
      <c r="H6" s="368" t="s">
        <v>10</v>
      </c>
      <c r="I6" s="369" t="s">
        <v>11</v>
      </c>
      <c r="J6" s="275" t="s">
        <v>12</v>
      </c>
      <c r="K6" s="370"/>
      <c r="L6" s="338" t="s">
        <v>13</v>
      </c>
      <c r="M6" s="339" t="s">
        <v>14</v>
      </c>
      <c r="N6" s="743" t="s">
        <v>169</v>
      </c>
      <c r="O6" s="339" t="s">
        <v>16</v>
      </c>
      <c r="P6" s="338" t="s">
        <v>17</v>
      </c>
      <c r="Q6" s="339" t="s">
        <v>18</v>
      </c>
      <c r="R6" s="339" t="s">
        <v>19</v>
      </c>
      <c r="S6" s="371" t="s">
        <v>20</v>
      </c>
    </row>
    <row r="7" spans="1:28" s="232" customFormat="1" ht="20.25">
      <c r="C7" s="340"/>
      <c r="D7" s="340"/>
      <c r="E7" s="341"/>
      <c r="F7" s="342"/>
      <c r="G7" s="343"/>
      <c r="H7" s="343"/>
      <c r="I7" s="343"/>
      <c r="J7" s="344"/>
      <c r="K7" s="344"/>
      <c r="L7" s="345"/>
      <c r="M7" s="343"/>
      <c r="N7" s="343"/>
      <c r="O7" s="343"/>
      <c r="P7" s="345"/>
      <c r="Q7" s="343"/>
      <c r="R7" s="343"/>
      <c r="S7" s="372"/>
    </row>
    <row r="8" spans="1:28" s="232" customFormat="1" ht="20.25">
      <c r="C8" s="270" t="s">
        <v>21</v>
      </c>
      <c r="D8" s="346"/>
      <c r="E8" s="272"/>
      <c r="F8" s="273"/>
      <c r="G8" s="347"/>
      <c r="H8" s="347"/>
      <c r="I8" s="347"/>
      <c r="J8" s="240"/>
      <c r="K8" s="240"/>
      <c r="L8" s="348"/>
      <c r="M8" s="347"/>
      <c r="N8" s="347"/>
      <c r="O8" s="347"/>
      <c r="P8" s="348"/>
      <c r="Q8" s="347"/>
      <c r="R8" s="347"/>
      <c r="S8" s="373"/>
    </row>
    <row r="9" spans="1:28" s="232" customFormat="1" ht="22.5" customHeight="1">
      <c r="B9" s="232">
        <v>395</v>
      </c>
      <c r="C9" s="728" t="s">
        <v>127</v>
      </c>
      <c r="D9" s="729"/>
      <c r="E9" s="730"/>
      <c r="F9" s="236">
        <v>300</v>
      </c>
      <c r="G9" s="237">
        <v>22.76</v>
      </c>
      <c r="H9" s="238">
        <v>12.39</v>
      </c>
      <c r="I9" s="239">
        <v>77.254000000000005</v>
      </c>
      <c r="J9" s="236">
        <v>424.52</v>
      </c>
      <c r="K9" s="240"/>
      <c r="L9" s="241">
        <v>1.96</v>
      </c>
      <c r="M9" s="238"/>
      <c r="N9" s="238">
        <v>86.43</v>
      </c>
      <c r="O9" s="239">
        <v>24.3</v>
      </c>
      <c r="P9" s="241">
        <v>118.44</v>
      </c>
      <c r="Q9" s="238">
        <v>207.04</v>
      </c>
      <c r="R9" s="238">
        <v>51.68</v>
      </c>
      <c r="S9" s="242">
        <v>1.02</v>
      </c>
    </row>
    <row r="10" spans="1:28" s="232" customFormat="1" ht="23.25" customHeight="1">
      <c r="B10" s="232">
        <v>377</v>
      </c>
      <c r="C10" s="243" t="s">
        <v>45</v>
      </c>
      <c r="D10" s="244"/>
      <c r="E10" s="245"/>
      <c r="F10" s="246">
        <v>200</v>
      </c>
      <c r="G10" s="247">
        <v>0.53</v>
      </c>
      <c r="H10" s="248"/>
      <c r="I10" s="249">
        <v>9.8699999999999992</v>
      </c>
      <c r="J10" s="246">
        <v>41.6</v>
      </c>
      <c r="K10" s="250"/>
      <c r="L10" s="251"/>
      <c r="M10" s="252">
        <v>2.13</v>
      </c>
      <c r="N10" s="252"/>
      <c r="O10" s="253"/>
      <c r="P10" s="251">
        <v>15.33</v>
      </c>
      <c r="Q10" s="252">
        <v>23.2</v>
      </c>
      <c r="R10" s="252">
        <v>12.27</v>
      </c>
      <c r="S10" s="254">
        <v>2.13</v>
      </c>
    </row>
    <row r="11" spans="1:28" s="232" customFormat="1" ht="22.5" customHeight="1">
      <c r="C11" s="255" t="s">
        <v>29</v>
      </c>
      <c r="D11" s="256"/>
      <c r="E11" s="256"/>
      <c r="F11" s="257">
        <v>50</v>
      </c>
      <c r="G11" s="258">
        <v>3.95</v>
      </c>
      <c r="H11" s="259">
        <v>0.5</v>
      </c>
      <c r="I11" s="260">
        <v>24.15</v>
      </c>
      <c r="J11" s="257">
        <v>116.9</v>
      </c>
      <c r="K11" s="240"/>
      <c r="L11" s="241">
        <v>0.05</v>
      </c>
      <c r="M11" s="238"/>
      <c r="N11" s="238"/>
      <c r="O11" s="239">
        <v>0.65</v>
      </c>
      <c r="P11" s="241">
        <v>11.5</v>
      </c>
      <c r="Q11" s="238">
        <v>43.5</v>
      </c>
      <c r="R11" s="238">
        <v>16.5</v>
      </c>
      <c r="S11" s="242">
        <v>0.55000000000000004</v>
      </c>
    </row>
    <row r="12" spans="1:28" s="665" customFormat="1" ht="22.5" customHeight="1">
      <c r="C12" s="255" t="s">
        <v>168</v>
      </c>
      <c r="D12" s="256"/>
      <c r="E12" s="256"/>
      <c r="F12" s="257">
        <v>200</v>
      </c>
      <c r="G12" s="258">
        <v>3.67</v>
      </c>
      <c r="H12" s="259">
        <v>5</v>
      </c>
      <c r="I12" s="260">
        <v>8</v>
      </c>
      <c r="J12" s="257">
        <v>100</v>
      </c>
      <c r="K12" s="240"/>
      <c r="L12" s="241">
        <v>0.127</v>
      </c>
      <c r="M12" s="238">
        <v>1.4</v>
      </c>
      <c r="N12" s="238">
        <v>40</v>
      </c>
      <c r="O12" s="239"/>
      <c r="P12" s="241">
        <v>140</v>
      </c>
      <c r="Q12" s="238">
        <v>80.81</v>
      </c>
      <c r="R12" s="238">
        <v>7.31</v>
      </c>
      <c r="S12" s="242">
        <v>0.2</v>
      </c>
    </row>
    <row r="13" spans="1:28" s="232" customFormat="1" ht="21" customHeight="1">
      <c r="C13" s="702" t="s">
        <v>35</v>
      </c>
      <c r="D13" s="703"/>
      <c r="E13" s="704"/>
      <c r="F13" s="257">
        <v>20</v>
      </c>
      <c r="G13" s="258">
        <v>1.58</v>
      </c>
      <c r="H13" s="259">
        <v>0.2</v>
      </c>
      <c r="I13" s="260">
        <v>9.66</v>
      </c>
      <c r="J13" s="257">
        <v>46.76</v>
      </c>
      <c r="K13" s="240"/>
      <c r="L13" s="241">
        <v>0.02</v>
      </c>
      <c r="M13" s="238"/>
      <c r="N13" s="238"/>
      <c r="O13" s="239">
        <v>0.26</v>
      </c>
      <c r="P13" s="241">
        <v>4.5999999999999996</v>
      </c>
      <c r="Q13" s="238">
        <v>17.399999999999999</v>
      </c>
      <c r="R13" s="238">
        <v>6.6</v>
      </c>
      <c r="S13" s="242">
        <v>0.22</v>
      </c>
    </row>
    <row r="14" spans="1:28" s="232" customFormat="1" ht="30" hidden="1" customHeight="1">
      <c r="A14" s="692"/>
      <c r="B14" s="681"/>
      <c r="C14" s="681"/>
      <c r="D14" s="681"/>
      <c r="E14" s="681"/>
      <c r="F14" s="681"/>
      <c r="G14" s="681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1"/>
      <c r="AB14" s="681"/>
    </row>
    <row r="15" spans="1:28" s="232" customFormat="1" ht="4.5" customHeight="1">
      <c r="A15" s="681"/>
      <c r="B15" s="681"/>
      <c r="C15" s="681"/>
      <c r="D15" s="681"/>
      <c r="E15" s="681"/>
      <c r="F15" s="681"/>
      <c r="G15" s="681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1"/>
      <c r="W15" s="681"/>
      <c r="X15" s="681"/>
      <c r="Y15" s="681"/>
      <c r="Z15" s="681"/>
      <c r="AA15" s="681"/>
      <c r="AB15" s="681"/>
    </row>
    <row r="16" spans="1:28" s="232" customFormat="1" ht="21" thickBot="1">
      <c r="C16" s="375"/>
      <c r="D16" s="376"/>
      <c r="E16" s="376" t="s">
        <v>30</v>
      </c>
      <c r="F16" s="377"/>
      <c r="G16" s="378">
        <f>SUM(G9:G15)</f>
        <v>32.49</v>
      </c>
      <c r="H16" s="378">
        <f>SUM(H9:H15)</f>
        <v>18.09</v>
      </c>
      <c r="I16" s="378">
        <f>SUM(I9:I15)</f>
        <v>128.934</v>
      </c>
      <c r="J16" s="463">
        <f>SUM(J9:J15)</f>
        <v>729.78</v>
      </c>
      <c r="K16" s="380">
        <v>0.25</v>
      </c>
      <c r="L16" s="381">
        <f t="shared" ref="L16:S16" si="0">SUM(L9:L15)</f>
        <v>2.1569999999999996</v>
      </c>
      <c r="M16" s="332">
        <f t="shared" si="0"/>
        <v>3.53</v>
      </c>
      <c r="N16" s="332">
        <f t="shared" si="0"/>
        <v>126.43</v>
      </c>
      <c r="O16" s="332">
        <f t="shared" si="0"/>
        <v>25.21</v>
      </c>
      <c r="P16" s="381">
        <f t="shared" si="0"/>
        <v>289.87</v>
      </c>
      <c r="Q16" s="332">
        <f t="shared" si="0"/>
        <v>371.95</v>
      </c>
      <c r="R16" s="332">
        <f t="shared" si="0"/>
        <v>94.36</v>
      </c>
      <c r="S16" s="382">
        <f t="shared" si="0"/>
        <v>4.12</v>
      </c>
    </row>
    <row r="17" spans="1:28" s="232" customFormat="1" ht="21" thickBot="1">
      <c r="C17" s="270" t="s">
        <v>31</v>
      </c>
      <c r="D17" s="271"/>
      <c r="E17" s="272"/>
      <c r="F17" s="273"/>
      <c r="G17" s="274"/>
      <c r="H17" s="274"/>
      <c r="I17" s="274"/>
      <c r="J17" s="273"/>
      <c r="K17" s="275"/>
      <c r="L17" s="276"/>
      <c r="M17" s="274"/>
      <c r="N17" s="274"/>
      <c r="O17" s="274"/>
      <c r="P17" s="276"/>
      <c r="Q17" s="274"/>
      <c r="R17" s="274"/>
      <c r="S17" s="277"/>
    </row>
    <row r="18" spans="1:28" s="625" customFormat="1" ht="22.5" customHeight="1">
      <c r="B18" s="625">
        <v>20</v>
      </c>
      <c r="C18" s="626" t="s">
        <v>128</v>
      </c>
      <c r="D18" s="627"/>
      <c r="E18" s="628"/>
      <c r="F18" s="612">
        <v>100</v>
      </c>
      <c r="G18" s="613">
        <v>0.66</v>
      </c>
      <c r="H18" s="614">
        <v>6.09</v>
      </c>
      <c r="I18" s="615">
        <v>1.81</v>
      </c>
      <c r="J18" s="612">
        <v>64.650000000000006</v>
      </c>
      <c r="K18" s="616"/>
      <c r="L18" s="617">
        <v>0.03</v>
      </c>
      <c r="M18" s="614">
        <v>6.6</v>
      </c>
      <c r="N18" s="614">
        <v>0</v>
      </c>
      <c r="O18" s="615">
        <v>2.74</v>
      </c>
      <c r="P18" s="617">
        <v>16.149999999999999</v>
      </c>
      <c r="Q18" s="614">
        <v>28.63</v>
      </c>
      <c r="R18" s="614">
        <v>13.3</v>
      </c>
      <c r="S18" s="618">
        <v>0.48</v>
      </c>
    </row>
    <row r="19" spans="1:28" s="232" customFormat="1" ht="22.5" customHeight="1">
      <c r="B19" s="232">
        <v>82</v>
      </c>
      <c r="C19" s="709" t="s">
        <v>129</v>
      </c>
      <c r="D19" s="710"/>
      <c r="E19" s="711"/>
      <c r="F19" s="281">
        <v>250</v>
      </c>
      <c r="G19" s="282">
        <v>2.11</v>
      </c>
      <c r="H19" s="252">
        <v>5.88</v>
      </c>
      <c r="I19" s="253">
        <v>14.1</v>
      </c>
      <c r="J19" s="281">
        <v>118.08</v>
      </c>
      <c r="K19" s="283"/>
      <c r="L19" s="251">
        <v>0.06</v>
      </c>
      <c r="M19" s="252">
        <v>12.36</v>
      </c>
      <c r="N19" s="252"/>
      <c r="O19" s="253">
        <v>2.88</v>
      </c>
      <c r="P19" s="251">
        <v>41.34</v>
      </c>
      <c r="Q19" s="252">
        <v>63.63</v>
      </c>
      <c r="R19" s="252">
        <v>31.44</v>
      </c>
      <c r="S19" s="253">
        <v>1.41</v>
      </c>
    </row>
    <row r="20" spans="1:28" s="232" customFormat="1" ht="21" customHeight="1">
      <c r="B20" s="174">
        <v>259</v>
      </c>
      <c r="C20" s="571" t="s">
        <v>125</v>
      </c>
      <c r="D20" s="572"/>
      <c r="E20" s="60"/>
      <c r="F20" s="573">
        <v>220</v>
      </c>
      <c r="G20" s="574">
        <v>19.079999999999998</v>
      </c>
      <c r="H20" s="575">
        <v>19.14</v>
      </c>
      <c r="I20" s="576">
        <v>13.96</v>
      </c>
      <c r="J20" s="573">
        <v>358.67</v>
      </c>
      <c r="K20" s="577"/>
      <c r="L20" s="578">
        <v>0.41</v>
      </c>
      <c r="M20" s="575">
        <v>28.14</v>
      </c>
      <c r="N20" s="575"/>
      <c r="O20" s="576">
        <v>1.62</v>
      </c>
      <c r="P20" s="578">
        <v>148.88</v>
      </c>
      <c r="Q20" s="575">
        <v>475.57</v>
      </c>
      <c r="R20" s="575">
        <v>56.82</v>
      </c>
      <c r="S20" s="579">
        <v>4.46</v>
      </c>
    </row>
    <row r="21" spans="1:28" s="232" customFormat="1" ht="25.5" customHeight="1">
      <c r="B21" s="232">
        <v>350</v>
      </c>
      <c r="C21" s="278" t="s">
        <v>130</v>
      </c>
      <c r="D21" s="280"/>
      <c r="E21" s="244"/>
      <c r="F21" s="281">
        <v>200</v>
      </c>
      <c r="G21" s="282">
        <v>7.8</v>
      </c>
      <c r="H21" s="252">
        <v>0.08</v>
      </c>
      <c r="I21" s="253">
        <v>24.49</v>
      </c>
      <c r="J21" s="281">
        <v>114.6</v>
      </c>
      <c r="K21" s="283"/>
      <c r="L21" s="251">
        <v>6.0000000000000001E-3</v>
      </c>
      <c r="M21" s="252">
        <v>24</v>
      </c>
      <c r="N21" s="252"/>
      <c r="O21" s="253">
        <v>20</v>
      </c>
      <c r="P21" s="251">
        <v>14</v>
      </c>
      <c r="Q21" s="252">
        <v>8.94</v>
      </c>
      <c r="R21" s="252">
        <v>5.58</v>
      </c>
      <c r="S21" s="254">
        <v>0.13800000000000001</v>
      </c>
    </row>
    <row r="22" spans="1:28" s="232" customFormat="1" ht="22.5" customHeight="1">
      <c r="C22" s="255" t="s">
        <v>29</v>
      </c>
      <c r="D22" s="256"/>
      <c r="E22" s="256"/>
      <c r="F22" s="257">
        <v>50</v>
      </c>
      <c r="G22" s="258">
        <v>3.95</v>
      </c>
      <c r="H22" s="259">
        <v>0.5</v>
      </c>
      <c r="I22" s="260">
        <v>24.15</v>
      </c>
      <c r="J22" s="257">
        <v>116.9</v>
      </c>
      <c r="K22" s="240"/>
      <c r="L22" s="241">
        <v>0.05</v>
      </c>
      <c r="M22" s="238"/>
      <c r="N22" s="238"/>
      <c r="O22" s="239">
        <v>0.65</v>
      </c>
      <c r="P22" s="241">
        <v>11.5</v>
      </c>
      <c r="Q22" s="238">
        <v>43.5</v>
      </c>
      <c r="R22" s="238">
        <v>16.5</v>
      </c>
      <c r="S22" s="242">
        <v>0.55000000000000004</v>
      </c>
    </row>
    <row r="23" spans="1:28" s="232" customFormat="1" ht="22.5" customHeight="1">
      <c r="C23" s="702" t="s">
        <v>35</v>
      </c>
      <c r="D23" s="703"/>
      <c r="E23" s="704"/>
      <c r="F23" s="257">
        <v>20</v>
      </c>
      <c r="G23" s="258">
        <v>1.58</v>
      </c>
      <c r="H23" s="259">
        <v>0.2</v>
      </c>
      <c r="I23" s="260">
        <v>9.66</v>
      </c>
      <c r="J23" s="257">
        <v>46.76</v>
      </c>
      <c r="K23" s="240"/>
      <c r="L23" s="241">
        <v>0.02</v>
      </c>
      <c r="M23" s="238"/>
      <c r="N23" s="238"/>
      <c r="O23" s="239">
        <v>0.26</v>
      </c>
      <c r="P23" s="241">
        <v>4.5999999999999996</v>
      </c>
      <c r="Q23" s="238">
        <v>17.399999999999999</v>
      </c>
      <c r="R23" s="238">
        <v>6.6</v>
      </c>
      <c r="S23" s="242">
        <v>0.22</v>
      </c>
    </row>
    <row r="24" spans="1:28" s="232" customFormat="1" ht="21" thickBot="1">
      <c r="C24" s="693"/>
      <c r="D24" s="694"/>
      <c r="E24" s="695"/>
      <c r="F24" s="257"/>
      <c r="G24" s="258"/>
      <c r="H24" s="259"/>
      <c r="I24" s="260"/>
      <c r="J24" s="257"/>
      <c r="K24" s="275"/>
      <c r="L24" s="287"/>
      <c r="M24" s="259"/>
      <c r="N24" s="259"/>
      <c r="O24" s="260"/>
      <c r="P24" s="287"/>
      <c r="Q24" s="259"/>
      <c r="R24" s="259"/>
      <c r="S24" s="288"/>
    </row>
    <row r="25" spans="1:28" s="232" customFormat="1" ht="20.25">
      <c r="C25" s="289"/>
      <c r="D25" s="290"/>
      <c r="E25" s="290" t="s">
        <v>30</v>
      </c>
      <c r="F25" s="291"/>
      <c r="G25" s="292">
        <f>SUM(G18:G24)</f>
        <v>35.18</v>
      </c>
      <c r="H25" s="292">
        <f>SUM(H18:H24)</f>
        <v>31.889999999999997</v>
      </c>
      <c r="I25" s="292">
        <f>SUM(I18:I24)</f>
        <v>88.169999999999987</v>
      </c>
      <c r="J25" s="293">
        <f>SUM(J18:J24)</f>
        <v>819.66000000000008</v>
      </c>
      <c r="K25" s="294">
        <v>0.35</v>
      </c>
      <c r="L25" s="295">
        <f t="shared" ref="L25:S25" si="1">SUM(L18:L24)</f>
        <v>0.57600000000000007</v>
      </c>
      <c r="M25" s="292">
        <f t="shared" si="1"/>
        <v>71.099999999999994</v>
      </c>
      <c r="N25" s="292">
        <f t="shared" si="1"/>
        <v>0</v>
      </c>
      <c r="O25" s="292">
        <f t="shared" si="1"/>
        <v>28.150000000000002</v>
      </c>
      <c r="P25" s="295">
        <f t="shared" si="1"/>
        <v>236.47</v>
      </c>
      <c r="Q25" s="292">
        <f t="shared" si="1"/>
        <v>637.67000000000007</v>
      </c>
      <c r="R25" s="292">
        <f t="shared" si="1"/>
        <v>130.24</v>
      </c>
      <c r="S25" s="296">
        <f t="shared" si="1"/>
        <v>7.2579999999999991</v>
      </c>
    </row>
    <row r="26" spans="1:28" s="232" customFormat="1" ht="20.25" hidden="1">
      <c r="A26" s="692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  <c r="U26" s="681"/>
      <c r="V26" s="681"/>
      <c r="W26" s="681"/>
      <c r="X26" s="681"/>
      <c r="Y26" s="681"/>
      <c r="Z26" s="681"/>
      <c r="AA26" s="681"/>
      <c r="AB26" s="681"/>
    </row>
    <row r="27" spans="1:28" s="232" customFormat="1" ht="20.25" hidden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  <c r="X27" s="681"/>
      <c r="Y27" s="681"/>
      <c r="Z27" s="681"/>
      <c r="AA27" s="681"/>
      <c r="AB27" s="681"/>
    </row>
    <row r="28" spans="1:28" s="232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  <c r="AA28" s="681"/>
      <c r="AB28" s="681"/>
    </row>
    <row r="29" spans="1:28" s="232" customFormat="1" ht="20.25" hidden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  <c r="X29" s="681"/>
      <c r="Y29" s="681"/>
      <c r="Z29" s="681"/>
      <c r="AA29" s="681"/>
      <c r="AB29" s="681"/>
    </row>
    <row r="30" spans="1:28" s="232" customFormat="1" ht="20.25" hidden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</row>
    <row r="31" spans="1:28" s="232" customFormat="1" ht="21" thickBot="1">
      <c r="C31" s="297"/>
      <c r="D31" s="298"/>
      <c r="E31" s="299" t="s">
        <v>37</v>
      </c>
      <c r="F31" s="300"/>
      <c r="G31" s="299">
        <f>G16+G25</f>
        <v>67.67</v>
      </c>
      <c r="H31" s="299">
        <f>H16+H25+H29</f>
        <v>49.98</v>
      </c>
      <c r="I31" s="464">
        <f>I16+I25+I29</f>
        <v>217.10399999999998</v>
      </c>
      <c r="J31" s="302" t="s">
        <v>38</v>
      </c>
      <c r="K31" s="302" t="s">
        <v>39</v>
      </c>
      <c r="L31" s="303">
        <f>L16+L25+L29</f>
        <v>2.7329999999999997</v>
      </c>
      <c r="M31" s="304">
        <f>M16+M25+M29</f>
        <v>74.63</v>
      </c>
      <c r="N31" s="304">
        <f>N16+N25+N29</f>
        <v>126.43</v>
      </c>
      <c r="O31" s="304">
        <f>O16+O25+O29</f>
        <v>53.36</v>
      </c>
      <c r="P31" s="304">
        <f>P16+P25+P29</f>
        <v>526.34</v>
      </c>
      <c r="Q31" s="304">
        <v>1356.56</v>
      </c>
      <c r="R31" s="304">
        <f>R16+R25+R29</f>
        <v>224.60000000000002</v>
      </c>
      <c r="S31" s="305">
        <f>S16+S25+S29</f>
        <v>11.378</v>
      </c>
    </row>
    <row r="32" spans="1:28" s="232" customFormat="1" ht="21" thickBot="1">
      <c r="C32" s="306"/>
      <c r="D32" s="307"/>
      <c r="E32" s="307"/>
      <c r="F32" s="308"/>
      <c r="G32" s="309"/>
      <c r="H32" s="309"/>
      <c r="I32" s="309"/>
      <c r="J32" s="310">
        <f>J16+J25+J29</f>
        <v>1549.44</v>
      </c>
      <c r="K32" s="311">
        <f>K16+K25+K29</f>
        <v>0.6</v>
      </c>
      <c r="L32" s="312"/>
      <c r="M32" s="313"/>
      <c r="N32" s="313"/>
      <c r="O32" s="313"/>
      <c r="P32" s="313"/>
      <c r="Q32" s="313"/>
      <c r="R32" s="313"/>
      <c r="S32" s="314"/>
    </row>
    <row r="33" spans="1:28" s="232" customFormat="1" ht="20.25">
      <c r="C33" s="315"/>
      <c r="D33" s="316"/>
      <c r="E33" s="316"/>
      <c r="F33" s="317"/>
      <c r="G33" s="318"/>
      <c r="H33" s="318"/>
      <c r="I33" s="318"/>
      <c r="J33" s="319"/>
      <c r="K33" s="319"/>
      <c r="L33" s="320"/>
      <c r="M33" s="318"/>
      <c r="N33" s="318"/>
      <c r="O33" s="318"/>
      <c r="P33" s="320"/>
      <c r="Q33" s="318"/>
      <c r="R33" s="318"/>
      <c r="S33" s="321"/>
    </row>
    <row r="34" spans="1:28" s="232" customFormat="1" ht="20.25">
      <c r="C34" s="322" t="s">
        <v>109</v>
      </c>
      <c r="D34" s="323"/>
      <c r="E34" s="323"/>
      <c r="F34" s="324"/>
      <c r="G34" s="325"/>
      <c r="H34" s="325"/>
      <c r="I34" s="325"/>
      <c r="J34" s="326"/>
      <c r="K34" s="326"/>
      <c r="L34" s="327"/>
      <c r="M34" s="325"/>
      <c r="N34" s="325"/>
      <c r="O34" s="325"/>
      <c r="P34" s="327"/>
      <c r="Q34" s="325"/>
      <c r="R34" s="325"/>
      <c r="S34" s="325"/>
    </row>
    <row r="35" spans="1:28" s="232" customFormat="1" ht="20.25">
      <c r="C35" s="328" t="str">
        <f>C5</f>
        <v>День       :  11</v>
      </c>
      <c r="D35" s="329"/>
      <c r="E35" s="329"/>
      <c r="F35" s="330" t="s">
        <v>2</v>
      </c>
      <c r="G35" s="331"/>
      <c r="H35" s="332" t="s">
        <v>3</v>
      </c>
      <c r="I35" s="307"/>
      <c r="J35" s="333" t="s">
        <v>4</v>
      </c>
      <c r="K35" s="333"/>
      <c r="L35" s="306"/>
      <c r="M35" s="307" t="s">
        <v>5</v>
      </c>
      <c r="N35" s="307"/>
      <c r="O35" s="307"/>
      <c r="P35" s="334" t="s">
        <v>6</v>
      </c>
      <c r="Q35" s="307"/>
      <c r="R35" s="307"/>
      <c r="S35" s="307"/>
    </row>
    <row r="36" spans="1:28" s="232" customFormat="1" ht="21" thickBot="1">
      <c r="C36" s="335" t="s">
        <v>40</v>
      </c>
      <c r="D36" s="336"/>
      <c r="E36" s="323"/>
      <c r="F36" s="273" t="s">
        <v>8</v>
      </c>
      <c r="G36" s="337" t="s">
        <v>9</v>
      </c>
      <c r="H36" s="326" t="s">
        <v>10</v>
      </c>
      <c r="I36" s="327" t="s">
        <v>11</v>
      </c>
      <c r="J36" s="273" t="s">
        <v>12</v>
      </c>
      <c r="K36" s="240"/>
      <c r="L36" s="338" t="s">
        <v>13</v>
      </c>
      <c r="M36" s="339" t="s">
        <v>14</v>
      </c>
      <c r="N36" s="743" t="s">
        <v>169</v>
      </c>
      <c r="O36" s="339" t="s">
        <v>16</v>
      </c>
      <c r="P36" s="338" t="s">
        <v>17</v>
      </c>
      <c r="Q36" s="339" t="s">
        <v>18</v>
      </c>
      <c r="R36" s="339" t="s">
        <v>19</v>
      </c>
      <c r="S36" s="339" t="s">
        <v>20</v>
      </c>
    </row>
    <row r="37" spans="1:28" s="232" customFormat="1" ht="21" thickBot="1">
      <c r="C37" s="718"/>
      <c r="D37" s="719"/>
      <c r="E37" s="720"/>
      <c r="F37" s="342"/>
      <c r="G37" s="343"/>
      <c r="H37" s="343"/>
      <c r="I37" s="343"/>
      <c r="J37" s="344"/>
      <c r="K37" s="344"/>
      <c r="L37" s="345"/>
      <c r="M37" s="343"/>
      <c r="N37" s="343"/>
      <c r="O37" s="343"/>
      <c r="P37" s="345"/>
      <c r="Q37" s="343"/>
      <c r="R37" s="343"/>
      <c r="S37" s="343"/>
    </row>
    <row r="38" spans="1:28" s="232" customFormat="1" ht="21" thickBot="1">
      <c r="C38" s="270" t="s">
        <v>21</v>
      </c>
      <c r="D38" s="346"/>
      <c r="E38" s="272"/>
      <c r="F38" s="273"/>
      <c r="G38" s="347"/>
      <c r="H38" s="347"/>
      <c r="I38" s="347"/>
      <c r="J38" s="240"/>
      <c r="K38" s="240"/>
      <c r="L38" s="348"/>
      <c r="M38" s="347"/>
      <c r="N38" s="347"/>
      <c r="O38" s="347"/>
      <c r="P38" s="383"/>
      <c r="Q38" s="384"/>
      <c r="R38" s="384"/>
      <c r="S38" s="385"/>
    </row>
    <row r="39" spans="1:28" s="232" customFormat="1" ht="22.5" customHeight="1">
      <c r="B39" s="232">
        <v>395</v>
      </c>
      <c r="C39" s="728" t="s">
        <v>127</v>
      </c>
      <c r="D39" s="729"/>
      <c r="E39" s="730"/>
      <c r="F39" s="236">
        <v>300</v>
      </c>
      <c r="G39" s="237">
        <v>22.76</v>
      </c>
      <c r="H39" s="238">
        <v>12.39</v>
      </c>
      <c r="I39" s="239">
        <v>77.254000000000005</v>
      </c>
      <c r="J39" s="236">
        <v>424.52</v>
      </c>
      <c r="K39" s="240"/>
      <c r="L39" s="241">
        <v>1.96</v>
      </c>
      <c r="M39" s="238"/>
      <c r="N39" s="238">
        <v>86.43</v>
      </c>
      <c r="O39" s="239">
        <v>24.3</v>
      </c>
      <c r="P39" s="241">
        <v>118.44</v>
      </c>
      <c r="Q39" s="238">
        <v>207.04</v>
      </c>
      <c r="R39" s="238">
        <v>51.68</v>
      </c>
      <c r="S39" s="242">
        <v>1.02</v>
      </c>
    </row>
    <row r="40" spans="1:28" s="232" customFormat="1" ht="20.25">
      <c r="B40" s="232">
        <v>377</v>
      </c>
      <c r="C40" s="243" t="s">
        <v>45</v>
      </c>
      <c r="D40" s="244"/>
      <c r="E40" s="245"/>
      <c r="F40" s="246">
        <v>200</v>
      </c>
      <c r="G40" s="247">
        <v>0.53</v>
      </c>
      <c r="H40" s="248"/>
      <c r="I40" s="249">
        <v>9.8699999999999992</v>
      </c>
      <c r="J40" s="246">
        <v>41.6</v>
      </c>
      <c r="K40" s="250"/>
      <c r="L40" s="465"/>
      <c r="M40" s="251">
        <v>2.13</v>
      </c>
      <c r="N40" s="252"/>
      <c r="O40" s="253"/>
      <c r="P40" s="251">
        <v>15.33</v>
      </c>
      <c r="Q40" s="252">
        <v>23.2</v>
      </c>
      <c r="R40" s="252">
        <v>12.27</v>
      </c>
      <c r="S40" s="254">
        <v>2.13</v>
      </c>
    </row>
    <row r="41" spans="1:28" s="232" customFormat="1" ht="22.5" customHeight="1">
      <c r="C41" s="255" t="s">
        <v>29</v>
      </c>
      <c r="D41" s="256"/>
      <c r="E41" s="256"/>
      <c r="F41" s="257">
        <v>50</v>
      </c>
      <c r="G41" s="258">
        <v>3.95</v>
      </c>
      <c r="H41" s="259">
        <v>0.5</v>
      </c>
      <c r="I41" s="260">
        <v>24.15</v>
      </c>
      <c r="J41" s="257">
        <v>116.9</v>
      </c>
      <c r="K41" s="240"/>
      <c r="L41" s="241">
        <v>0.05</v>
      </c>
      <c r="M41" s="238"/>
      <c r="N41" s="238"/>
      <c r="O41" s="239">
        <v>0.65</v>
      </c>
      <c r="P41" s="241">
        <v>11.5</v>
      </c>
      <c r="Q41" s="238">
        <v>43.5</v>
      </c>
      <c r="R41" s="238">
        <v>16.5</v>
      </c>
      <c r="S41" s="242">
        <v>0.55000000000000004</v>
      </c>
    </row>
    <row r="42" spans="1:28" s="232" customFormat="1" ht="19.5" customHeight="1">
      <c r="C42" s="702" t="s">
        <v>35</v>
      </c>
      <c r="D42" s="703"/>
      <c r="E42" s="704"/>
      <c r="F42" s="257">
        <v>20</v>
      </c>
      <c r="G42" s="258">
        <v>1.58</v>
      </c>
      <c r="H42" s="259">
        <v>0.2</v>
      </c>
      <c r="I42" s="260">
        <v>9.66</v>
      </c>
      <c r="J42" s="257">
        <v>46.76</v>
      </c>
      <c r="K42" s="240"/>
      <c r="L42" s="241">
        <v>0.02</v>
      </c>
      <c r="M42" s="238"/>
      <c r="N42" s="238"/>
      <c r="O42" s="239">
        <v>0.26</v>
      </c>
      <c r="P42" s="241">
        <v>4.5999999999999996</v>
      </c>
      <c r="Q42" s="238">
        <v>17.399999999999999</v>
      </c>
      <c r="R42" s="238">
        <v>6.6</v>
      </c>
      <c r="S42" s="242">
        <v>0.22</v>
      </c>
    </row>
    <row r="43" spans="1:28" s="232" customFormat="1" ht="24.75" hidden="1" customHeight="1">
      <c r="A43" s="692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  <c r="U43" s="681"/>
      <c r="V43" s="681"/>
      <c r="W43" s="681"/>
      <c r="X43" s="681"/>
      <c r="Y43" s="681"/>
      <c r="Z43" s="681"/>
      <c r="AA43" s="681"/>
      <c r="AB43" s="681"/>
    </row>
    <row r="44" spans="1:28" s="232" customFormat="1" ht="1.5" customHeight="1">
      <c r="A44" s="681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  <c r="X44" s="681"/>
      <c r="Y44" s="681"/>
      <c r="Z44" s="681"/>
      <c r="AA44" s="681"/>
      <c r="AB44" s="681"/>
    </row>
    <row r="45" spans="1:28" s="232" customFormat="1" ht="48.75" hidden="1" customHeight="1">
      <c r="A45" s="681"/>
      <c r="B45" s="681"/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1"/>
      <c r="O45" s="681"/>
      <c r="P45" s="681"/>
      <c r="Q45" s="681"/>
      <c r="R45" s="681"/>
      <c r="S45" s="681"/>
      <c r="T45" s="681"/>
      <c r="U45" s="681"/>
      <c r="V45" s="681"/>
      <c r="W45" s="681"/>
      <c r="X45" s="681"/>
      <c r="Y45" s="681"/>
      <c r="Z45" s="681"/>
      <c r="AA45" s="681"/>
      <c r="AB45" s="681"/>
    </row>
    <row r="46" spans="1:28" s="232" customFormat="1" ht="21" thickBot="1">
      <c r="C46" s="375"/>
      <c r="D46" s="376"/>
      <c r="E46" s="376" t="s">
        <v>30</v>
      </c>
      <c r="F46" s="377"/>
      <c r="G46" s="378">
        <f>SUM(G39:G45)</f>
        <v>28.82</v>
      </c>
      <c r="H46" s="378">
        <f>SUM(H39:H45)</f>
        <v>13.09</v>
      </c>
      <c r="I46" s="378">
        <f>SUM(I39:I45)</f>
        <v>120.934</v>
      </c>
      <c r="J46" s="463">
        <f>SUM(J39:J45)</f>
        <v>629.78</v>
      </c>
      <c r="K46" s="380">
        <v>0.25</v>
      </c>
      <c r="L46" s="381">
        <f t="shared" ref="L46:S46" si="2">SUM(L39:L45)</f>
        <v>2.0299999999999998</v>
      </c>
      <c r="M46" s="332">
        <f t="shared" si="2"/>
        <v>2.13</v>
      </c>
      <c r="N46" s="332">
        <f t="shared" si="2"/>
        <v>86.43</v>
      </c>
      <c r="O46" s="332">
        <f t="shared" si="2"/>
        <v>25.21</v>
      </c>
      <c r="P46" s="381">
        <f t="shared" si="2"/>
        <v>149.87</v>
      </c>
      <c r="Q46" s="332">
        <f t="shared" si="2"/>
        <v>291.14</v>
      </c>
      <c r="R46" s="332">
        <f t="shared" si="2"/>
        <v>87.05</v>
      </c>
      <c r="S46" s="382">
        <f t="shared" si="2"/>
        <v>3.9200000000000004</v>
      </c>
    </row>
    <row r="47" spans="1:28" s="232" customFormat="1" ht="21" thickBot="1">
      <c r="C47" s="270" t="s">
        <v>31</v>
      </c>
      <c r="D47" s="271"/>
      <c r="E47" s="272"/>
      <c r="F47" s="273"/>
      <c r="G47" s="274"/>
      <c r="H47" s="274"/>
      <c r="I47" s="274"/>
      <c r="J47" s="273"/>
      <c r="K47" s="275"/>
      <c r="L47" s="276"/>
      <c r="M47" s="274"/>
      <c r="N47" s="274"/>
      <c r="O47" s="274"/>
      <c r="P47" s="386"/>
      <c r="Q47" s="387"/>
      <c r="R47" s="387"/>
      <c r="S47" s="388"/>
    </row>
    <row r="48" spans="1:28" s="625" customFormat="1" ht="22.5" customHeight="1">
      <c r="B48" s="625">
        <v>20</v>
      </c>
      <c r="C48" s="626" t="s">
        <v>128</v>
      </c>
      <c r="D48" s="627"/>
      <c r="E48" s="628"/>
      <c r="F48" s="612">
        <v>100</v>
      </c>
      <c r="G48" s="613">
        <v>0.66</v>
      </c>
      <c r="H48" s="614">
        <v>6.09</v>
      </c>
      <c r="I48" s="615">
        <v>1.81</v>
      </c>
      <c r="J48" s="612">
        <v>64.650000000000006</v>
      </c>
      <c r="K48" s="616"/>
      <c r="L48" s="617">
        <v>0.03</v>
      </c>
      <c r="M48" s="614">
        <v>6.6</v>
      </c>
      <c r="N48" s="614">
        <v>0</v>
      </c>
      <c r="O48" s="615">
        <v>2.74</v>
      </c>
      <c r="P48" s="617">
        <v>16.149999999999999</v>
      </c>
      <c r="Q48" s="614">
        <v>28.63</v>
      </c>
      <c r="R48" s="614">
        <v>13.3</v>
      </c>
      <c r="S48" s="618">
        <v>0.48</v>
      </c>
    </row>
    <row r="49" spans="1:28" s="232" customFormat="1" ht="22.5" customHeight="1">
      <c r="B49" s="232">
        <v>82</v>
      </c>
      <c r="C49" s="709" t="s">
        <v>129</v>
      </c>
      <c r="D49" s="710"/>
      <c r="E49" s="711"/>
      <c r="F49" s="281">
        <v>250</v>
      </c>
      <c r="G49" s="282">
        <v>2.11</v>
      </c>
      <c r="H49" s="252">
        <v>5.88</v>
      </c>
      <c r="I49" s="253">
        <v>14.1</v>
      </c>
      <c r="J49" s="281">
        <v>118.08</v>
      </c>
      <c r="K49" s="283"/>
      <c r="L49" s="251">
        <v>0.06</v>
      </c>
      <c r="M49" s="252">
        <v>12.36</v>
      </c>
      <c r="N49" s="252"/>
      <c r="O49" s="253">
        <v>2.88</v>
      </c>
      <c r="P49" s="251">
        <v>41.34</v>
      </c>
      <c r="Q49" s="252">
        <v>63.63</v>
      </c>
      <c r="R49" s="252">
        <v>31.44</v>
      </c>
      <c r="S49" s="253">
        <v>1.41</v>
      </c>
    </row>
    <row r="50" spans="1:28" s="232" customFormat="1" ht="21" customHeight="1">
      <c r="B50" s="174">
        <v>259</v>
      </c>
      <c r="C50" s="571" t="s">
        <v>125</v>
      </c>
      <c r="D50" s="572"/>
      <c r="E50" s="60"/>
      <c r="F50" s="573">
        <v>220</v>
      </c>
      <c r="G50" s="574">
        <v>19.079999999999998</v>
      </c>
      <c r="H50" s="575">
        <v>19.14</v>
      </c>
      <c r="I50" s="576">
        <v>13.96</v>
      </c>
      <c r="J50" s="573">
        <v>358.67</v>
      </c>
      <c r="K50" s="577"/>
      <c r="L50" s="578">
        <v>0.41</v>
      </c>
      <c r="M50" s="575">
        <v>28.14</v>
      </c>
      <c r="N50" s="575"/>
      <c r="O50" s="576">
        <v>1.62</v>
      </c>
      <c r="P50" s="578">
        <v>148.88</v>
      </c>
      <c r="Q50" s="575">
        <v>475.57</v>
      </c>
      <c r="R50" s="575">
        <v>56.82</v>
      </c>
      <c r="S50" s="579">
        <v>4.46</v>
      </c>
    </row>
    <row r="51" spans="1:28" s="232" customFormat="1" ht="23.25" customHeight="1">
      <c r="B51" s="232">
        <v>350</v>
      </c>
      <c r="C51" s="278" t="s">
        <v>130</v>
      </c>
      <c r="D51" s="280"/>
      <c r="E51" s="244"/>
      <c r="F51" s="281">
        <v>200</v>
      </c>
      <c r="G51" s="282">
        <v>7.8</v>
      </c>
      <c r="H51" s="252">
        <v>0.08</v>
      </c>
      <c r="I51" s="253">
        <v>24.49</v>
      </c>
      <c r="J51" s="281">
        <v>114.6</v>
      </c>
      <c r="K51" s="283"/>
      <c r="L51" s="251">
        <v>6.0000000000000001E-3</v>
      </c>
      <c r="M51" s="252">
        <v>24</v>
      </c>
      <c r="N51" s="252"/>
      <c r="O51" s="253">
        <v>20</v>
      </c>
      <c r="P51" s="251">
        <v>14</v>
      </c>
      <c r="Q51" s="252">
        <v>8.94</v>
      </c>
      <c r="R51" s="252">
        <v>5.58</v>
      </c>
      <c r="S51" s="254">
        <v>0.13800000000000001</v>
      </c>
    </row>
    <row r="52" spans="1:28" s="232" customFormat="1" ht="19.5" customHeight="1">
      <c r="C52" s="702" t="s">
        <v>35</v>
      </c>
      <c r="D52" s="703"/>
      <c r="E52" s="704"/>
      <c r="F52" s="257">
        <v>20</v>
      </c>
      <c r="G52" s="258">
        <v>1.58</v>
      </c>
      <c r="H52" s="259">
        <v>0.2</v>
      </c>
      <c r="I52" s="260">
        <v>9.66</v>
      </c>
      <c r="J52" s="257">
        <v>46.76</v>
      </c>
      <c r="K52" s="240"/>
      <c r="L52" s="241">
        <v>0.02</v>
      </c>
      <c r="M52" s="238"/>
      <c r="N52" s="238"/>
      <c r="O52" s="239">
        <v>0.26</v>
      </c>
      <c r="P52" s="241">
        <v>4.5999999999999996</v>
      </c>
      <c r="Q52" s="238">
        <v>17.399999999999999</v>
      </c>
      <c r="R52" s="238">
        <v>6.6</v>
      </c>
      <c r="S52" s="242">
        <v>0.22</v>
      </c>
    </row>
    <row r="53" spans="1:28" s="232" customFormat="1" ht="22.5" customHeight="1">
      <c r="C53" s="255" t="s">
        <v>29</v>
      </c>
      <c r="D53" s="256"/>
      <c r="E53" s="256"/>
      <c r="F53" s="257">
        <v>50</v>
      </c>
      <c r="G53" s="258">
        <v>3.95</v>
      </c>
      <c r="H53" s="259">
        <v>0.5</v>
      </c>
      <c r="I53" s="260">
        <v>24.15</v>
      </c>
      <c r="J53" s="257">
        <v>116.9</v>
      </c>
      <c r="K53" s="240"/>
      <c r="L53" s="241">
        <v>0.05</v>
      </c>
      <c r="M53" s="238"/>
      <c r="N53" s="238"/>
      <c r="O53" s="239">
        <v>0.65</v>
      </c>
      <c r="P53" s="241">
        <v>11.5</v>
      </c>
      <c r="Q53" s="238">
        <v>43.5</v>
      </c>
      <c r="R53" s="238">
        <v>16.5</v>
      </c>
      <c r="S53" s="242">
        <v>0.55000000000000004</v>
      </c>
    </row>
    <row r="54" spans="1:28" s="232" customFormat="1" ht="21" thickBot="1">
      <c r="C54" s="693"/>
      <c r="D54" s="694"/>
      <c r="E54" s="695"/>
      <c r="F54" s="257"/>
      <c r="G54" s="258"/>
      <c r="H54" s="259"/>
      <c r="I54" s="260"/>
      <c r="J54" s="257"/>
      <c r="K54" s="240"/>
      <c r="L54" s="241"/>
      <c r="M54" s="238"/>
      <c r="N54" s="238"/>
      <c r="O54" s="239"/>
      <c r="P54" s="389"/>
      <c r="Q54" s="390"/>
      <c r="R54" s="390"/>
      <c r="S54" s="391"/>
    </row>
    <row r="55" spans="1:28" s="232" customFormat="1" ht="24" customHeight="1">
      <c r="C55" s="737" t="s">
        <v>30</v>
      </c>
      <c r="D55" s="738"/>
      <c r="E55" s="739"/>
      <c r="F55" s="466"/>
      <c r="G55" s="467">
        <f>SUM(G48:G54)</f>
        <v>35.18</v>
      </c>
      <c r="H55" s="467">
        <f>SUM(H48:H54)</f>
        <v>31.889999999999997</v>
      </c>
      <c r="I55" s="467">
        <f>SUM(I48:I54)</f>
        <v>88.169999999999987</v>
      </c>
      <c r="J55" s="421">
        <f>SUM(J48:J54)</f>
        <v>819.66000000000008</v>
      </c>
      <c r="K55" s="468">
        <v>0.35</v>
      </c>
      <c r="L55" s="469">
        <f t="shared" ref="L55:S55" si="3">SUM(L48:L54)</f>
        <v>0.57600000000000007</v>
      </c>
      <c r="M55" s="467">
        <f t="shared" si="3"/>
        <v>71.099999999999994</v>
      </c>
      <c r="N55" s="467">
        <f t="shared" si="3"/>
        <v>0</v>
      </c>
      <c r="O55" s="467">
        <f t="shared" si="3"/>
        <v>28.150000000000002</v>
      </c>
      <c r="P55" s="469">
        <f t="shared" si="3"/>
        <v>236.47</v>
      </c>
      <c r="Q55" s="467">
        <f t="shared" si="3"/>
        <v>637.67000000000007</v>
      </c>
      <c r="R55" s="467">
        <f t="shared" si="3"/>
        <v>130.24</v>
      </c>
      <c r="S55" s="470">
        <f t="shared" si="3"/>
        <v>7.2579999999999991</v>
      </c>
    </row>
    <row r="56" spans="1:28" s="232" customFormat="1" ht="20.25" hidden="1">
      <c r="A56" s="692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  <c r="U56" s="681"/>
      <c r="V56" s="681"/>
      <c r="W56" s="681"/>
      <c r="X56" s="681"/>
      <c r="Y56" s="681"/>
      <c r="Z56" s="681"/>
      <c r="AA56" s="681"/>
      <c r="AB56" s="681"/>
    </row>
    <row r="57" spans="1:28" s="232" customFormat="1" ht="20.25" hidden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  <c r="U57" s="681"/>
      <c r="V57" s="681"/>
      <c r="W57" s="681"/>
      <c r="X57" s="681"/>
      <c r="Y57" s="681"/>
      <c r="Z57" s="681"/>
      <c r="AA57" s="681"/>
      <c r="AB57" s="681"/>
    </row>
    <row r="58" spans="1:28" s="232" customFormat="1" ht="20.25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  <c r="U58" s="681"/>
      <c r="V58" s="681"/>
      <c r="W58" s="681"/>
      <c r="X58" s="681"/>
      <c r="Y58" s="681"/>
      <c r="Z58" s="681"/>
      <c r="AA58" s="681"/>
      <c r="AB58" s="681"/>
    </row>
    <row r="59" spans="1:28" s="232" customFormat="1" ht="20.25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  <c r="U59" s="681"/>
      <c r="V59" s="681"/>
      <c r="W59" s="681"/>
      <c r="X59" s="681"/>
      <c r="Y59" s="681"/>
      <c r="Z59" s="681"/>
      <c r="AA59" s="681"/>
      <c r="AB59" s="681"/>
    </row>
    <row r="60" spans="1:28" s="232" customFormat="1" ht="20.25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  <c r="U60" s="681"/>
      <c r="V60" s="681"/>
      <c r="W60" s="681"/>
      <c r="X60" s="681"/>
      <c r="Y60" s="681"/>
      <c r="Z60" s="681"/>
      <c r="AA60" s="681"/>
      <c r="AB60" s="681"/>
    </row>
    <row r="61" spans="1:28" s="232" customFormat="1" ht="20.25" hidden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  <c r="X61" s="681"/>
      <c r="Y61" s="681"/>
      <c r="Z61" s="681"/>
      <c r="AA61" s="681"/>
      <c r="AB61" s="681"/>
    </row>
    <row r="62" spans="1:28" s="232" customFormat="1" ht="20.25" hidden="1">
      <c r="A62" s="681"/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1"/>
      <c r="X62" s="681"/>
      <c r="Y62" s="681"/>
      <c r="Z62" s="681"/>
      <c r="AA62" s="681"/>
      <c r="AB62" s="681"/>
    </row>
    <row r="63" spans="1:28" s="232" customFormat="1" ht="24" customHeight="1" thickBot="1">
      <c r="C63" s="297"/>
      <c r="D63" s="298"/>
      <c r="E63" s="298" t="s">
        <v>37</v>
      </c>
      <c r="F63" s="300"/>
      <c r="G63" s="299">
        <f>G46+G55</f>
        <v>64</v>
      </c>
      <c r="H63" s="299">
        <f>H46+H55+H61</f>
        <v>44.98</v>
      </c>
      <c r="I63" s="301">
        <f>I46+I55+I61</f>
        <v>209.10399999999998</v>
      </c>
      <c r="J63" s="302" t="s">
        <v>38</v>
      </c>
      <c r="K63" s="353" t="s">
        <v>39</v>
      </c>
      <c r="L63" s="354">
        <f>L46+L55+L61</f>
        <v>2.6059999999999999</v>
      </c>
      <c r="M63" s="355">
        <f>M46+M55+M61</f>
        <v>73.22999999999999</v>
      </c>
      <c r="N63" s="355">
        <f>N46+N55+N61</f>
        <v>86.43</v>
      </c>
      <c r="O63" s="355">
        <f>O46+O55+O61</f>
        <v>53.36</v>
      </c>
      <c r="P63" s="355">
        <v>809.35</v>
      </c>
      <c r="Q63" s="355">
        <v>1386.56</v>
      </c>
      <c r="R63" s="355">
        <f>R46+R55+R61</f>
        <v>217.29000000000002</v>
      </c>
      <c r="S63" s="356">
        <f>S46+S55+S61</f>
        <v>11.177999999999999</v>
      </c>
    </row>
    <row r="64" spans="1:28" s="232" customFormat="1" ht="21" thickBot="1">
      <c r="C64" s="306"/>
      <c r="D64" s="307"/>
      <c r="E64" s="307"/>
      <c r="F64" s="308"/>
      <c r="G64" s="309"/>
      <c r="H64" s="309"/>
      <c r="I64" s="309"/>
      <c r="J64" s="310">
        <f>J46+J55+J61</f>
        <v>1449.44</v>
      </c>
      <c r="K64" s="357">
        <f>K46+K55+K61</f>
        <v>0.6</v>
      </c>
      <c r="L64" s="358"/>
      <c r="M64" s="313"/>
      <c r="N64" s="313"/>
      <c r="O64" s="313"/>
      <c r="P64" s="313"/>
      <c r="Q64" s="313"/>
      <c r="R64" s="313"/>
      <c r="S64" s="359"/>
    </row>
    <row r="65" spans="2:19" s="232" customFormat="1" ht="20.25"/>
    <row r="66" spans="2:19" s="232" customFormat="1" ht="20.25"/>
    <row r="67" spans="2:19" s="232" customFormat="1" ht="20.25"/>
    <row r="68" spans="2:19" ht="21"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</row>
    <row r="69" spans="2:19" ht="21"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</row>
    <row r="70" spans="2:19" ht="21"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</row>
    <row r="71" spans="2:19" ht="21"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>
        <f>SUM(Y62)</f>
        <v>0</v>
      </c>
      <c r="O71" s="168"/>
      <c r="P71" s="168"/>
      <c r="Q71" s="168"/>
      <c r="R71" s="168"/>
      <c r="S71" s="168"/>
    </row>
    <row r="72" spans="2:19" ht="21"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</row>
  </sheetData>
  <mergeCells count="17">
    <mergeCell ref="A1:AB3"/>
    <mergeCell ref="A14:AB15"/>
    <mergeCell ref="A26:AB30"/>
    <mergeCell ref="A43:AB45"/>
    <mergeCell ref="A56:AB62"/>
    <mergeCell ref="C19:E19"/>
    <mergeCell ref="C9:E9"/>
    <mergeCell ref="C23:E23"/>
    <mergeCell ref="C24:E24"/>
    <mergeCell ref="C54:E54"/>
    <mergeCell ref="C55:E55"/>
    <mergeCell ref="C52:E52"/>
    <mergeCell ref="C49:E49"/>
    <mergeCell ref="C39:E39"/>
    <mergeCell ref="C37:E37"/>
    <mergeCell ref="C13:E13"/>
    <mergeCell ref="C42:E42"/>
  </mergeCells>
  <pageMargins left="0.25" right="0.25" top="0.75" bottom="0.75" header="0.30000001192092901" footer="0.30000001192092901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2"/>
  <sheetViews>
    <sheetView workbookViewId="0"/>
  </sheetViews>
  <sheetFormatPr defaultColWidth="15.7109375" defaultRowHeight="30" customHeight="1"/>
  <cols>
    <col min="1" max="1" width="15.7109375" style="471" customWidth="1"/>
    <col min="2" max="2" width="11" style="472" customWidth="1"/>
    <col min="3" max="3" width="13.5703125" style="472" customWidth="1"/>
    <col min="4" max="4" width="13.28515625" style="472" customWidth="1"/>
    <col min="5" max="5" width="14.140625" style="472" customWidth="1"/>
    <col min="6" max="6" width="11.7109375" style="472" customWidth="1"/>
    <col min="7" max="7" width="9.85546875" style="472" customWidth="1"/>
    <col min="8" max="8" width="11.5703125" style="472" customWidth="1"/>
    <col min="9" max="9" width="12.7109375" style="472" customWidth="1"/>
    <col min="10" max="10" width="14" style="472" customWidth="1"/>
    <col min="11" max="11" width="13.42578125" style="472" customWidth="1"/>
    <col min="12" max="12" width="14" style="472" customWidth="1"/>
    <col min="13" max="13" width="13.28515625" style="472" customWidth="1"/>
    <col min="14" max="14" width="13.140625" style="472" customWidth="1"/>
    <col min="15" max="15" width="12.7109375" style="472" customWidth="1"/>
    <col min="16" max="16" width="15.7109375" style="471" customWidth="1"/>
    <col min="17" max="32" width="15.7109375" style="473" customWidth="1"/>
    <col min="33" max="33" width="15.7109375" style="471" customWidth="1"/>
    <col min="34" max="16384" width="15.7109375" style="471"/>
  </cols>
  <sheetData>
    <row r="2" spans="2:30" ht="30" customHeight="1">
      <c r="D2" s="474" t="s">
        <v>131</v>
      </c>
      <c r="E2" s="475"/>
      <c r="F2" s="475"/>
      <c r="G2" s="476"/>
      <c r="H2" s="476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</row>
    <row r="3" spans="2:30" ht="30" customHeight="1">
      <c r="B3" s="478" t="s">
        <v>132</v>
      </c>
      <c r="C3" s="479" t="s">
        <v>133</v>
      </c>
      <c r="D3" s="475"/>
      <c r="E3" s="476"/>
      <c r="F3" s="480" t="s">
        <v>134</v>
      </c>
      <c r="G3" s="481" t="s">
        <v>135</v>
      </c>
      <c r="H3" s="474"/>
      <c r="I3" s="475" t="s">
        <v>136</v>
      </c>
      <c r="J3" s="475"/>
      <c r="K3" s="476"/>
      <c r="L3" s="475" t="s">
        <v>137</v>
      </c>
      <c r="M3" s="475"/>
      <c r="N3" s="475"/>
      <c r="O3" s="476"/>
      <c r="Q3" s="477"/>
      <c r="R3" s="482"/>
      <c r="S3" s="477"/>
      <c r="T3" s="477"/>
      <c r="U3" s="477"/>
      <c r="V3" s="483"/>
      <c r="W3" s="477"/>
      <c r="X3" s="477"/>
      <c r="Y3" s="477"/>
      <c r="Z3" s="477"/>
      <c r="AA3" s="477"/>
      <c r="AB3" s="477"/>
      <c r="AC3" s="477"/>
      <c r="AD3" s="477"/>
    </row>
    <row r="4" spans="2:30" ht="30" customHeight="1">
      <c r="B4" s="484" t="s">
        <v>138</v>
      </c>
      <c r="C4" s="485" t="s">
        <v>9</v>
      </c>
      <c r="D4" s="486" t="s">
        <v>10</v>
      </c>
      <c r="E4" s="487" t="s">
        <v>139</v>
      </c>
      <c r="F4" s="472" t="s">
        <v>140</v>
      </c>
      <c r="G4" s="484"/>
      <c r="H4" s="488" t="s">
        <v>13</v>
      </c>
      <c r="I4" s="481" t="s">
        <v>14</v>
      </c>
      <c r="J4" s="489" t="s">
        <v>15</v>
      </c>
      <c r="K4" s="481" t="s">
        <v>16</v>
      </c>
      <c r="L4" s="490" t="s">
        <v>141</v>
      </c>
      <c r="M4" s="491" t="s">
        <v>142</v>
      </c>
      <c r="N4" s="489" t="s">
        <v>143</v>
      </c>
      <c r="O4" s="481" t="s">
        <v>20</v>
      </c>
      <c r="Q4" s="477"/>
      <c r="R4" s="477"/>
      <c r="S4" s="477"/>
      <c r="T4" s="477"/>
      <c r="U4" s="477"/>
      <c r="V4" s="477"/>
      <c r="W4" s="483"/>
      <c r="X4" s="483"/>
      <c r="Y4" s="483"/>
      <c r="Z4" s="483"/>
      <c r="AA4" s="483"/>
      <c r="AB4" s="483"/>
      <c r="AC4" s="483"/>
      <c r="AD4" s="483"/>
    </row>
    <row r="5" spans="2:30" ht="30" customHeight="1">
      <c r="B5" s="492">
        <v>1</v>
      </c>
      <c r="C5" s="493">
        <v>62.9</v>
      </c>
      <c r="D5" s="494">
        <v>64.45</v>
      </c>
      <c r="E5" s="495">
        <v>236.55</v>
      </c>
      <c r="F5" s="492">
        <v>1763</v>
      </c>
      <c r="G5" s="496">
        <v>0.75</v>
      </c>
      <c r="H5" s="493">
        <v>1.621</v>
      </c>
      <c r="I5" s="497">
        <v>73.72</v>
      </c>
      <c r="J5" s="497">
        <v>268.97000000000003</v>
      </c>
      <c r="K5" s="498">
        <v>2030.99</v>
      </c>
      <c r="L5" s="499">
        <v>1068.1400000000001</v>
      </c>
      <c r="M5" s="494">
        <v>1126.76</v>
      </c>
      <c r="N5" s="497">
        <v>229.32</v>
      </c>
      <c r="O5" s="500">
        <v>13.878</v>
      </c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</row>
    <row r="6" spans="2:30" ht="30" customHeight="1">
      <c r="B6" s="501">
        <v>2</v>
      </c>
      <c r="C6" s="502">
        <v>59.8</v>
      </c>
      <c r="D6" s="503">
        <v>61.92</v>
      </c>
      <c r="E6" s="504">
        <v>249.73</v>
      </c>
      <c r="F6" s="492">
        <v>1763</v>
      </c>
      <c r="G6" s="496">
        <v>0.75</v>
      </c>
      <c r="H6" s="502">
        <v>2.2599999999999998</v>
      </c>
      <c r="I6" s="483">
        <v>192.56</v>
      </c>
      <c r="J6" s="483">
        <v>159</v>
      </c>
      <c r="K6" s="505">
        <v>990.68</v>
      </c>
      <c r="L6" s="506">
        <v>918.86</v>
      </c>
      <c r="M6" s="503">
        <v>1327.44</v>
      </c>
      <c r="N6" s="483">
        <v>247.3</v>
      </c>
      <c r="O6" s="507">
        <v>175.43</v>
      </c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</row>
    <row r="7" spans="2:30" ht="30" customHeight="1">
      <c r="B7" s="501">
        <v>3</v>
      </c>
      <c r="C7" s="502">
        <v>56.643999999999998</v>
      </c>
      <c r="D7" s="503">
        <v>59.98</v>
      </c>
      <c r="E7" s="504">
        <v>214.32</v>
      </c>
      <c r="F7" s="492">
        <v>1763</v>
      </c>
      <c r="G7" s="496">
        <v>0.75</v>
      </c>
      <c r="H7" s="502">
        <v>0.5575</v>
      </c>
      <c r="I7" s="483">
        <v>185.92</v>
      </c>
      <c r="J7" s="483">
        <v>397.23</v>
      </c>
      <c r="K7" s="505">
        <v>103.83</v>
      </c>
      <c r="L7" s="506">
        <v>823.63</v>
      </c>
      <c r="M7" s="503">
        <v>1227.92</v>
      </c>
      <c r="N7" s="483">
        <v>206.91</v>
      </c>
      <c r="O7" s="507">
        <v>71.03</v>
      </c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483"/>
      <c r="AC7" s="483"/>
      <c r="AD7" s="483"/>
    </row>
    <row r="8" spans="2:30" ht="30" customHeight="1">
      <c r="B8" s="501">
        <v>4</v>
      </c>
      <c r="C8" s="502">
        <v>55.23</v>
      </c>
      <c r="D8" s="503">
        <v>55.78</v>
      </c>
      <c r="E8" s="504">
        <v>220.58</v>
      </c>
      <c r="F8" s="492">
        <v>1763</v>
      </c>
      <c r="G8" s="496">
        <v>0.75</v>
      </c>
      <c r="H8" s="502">
        <v>0.89</v>
      </c>
      <c r="I8" s="483">
        <v>50.12</v>
      </c>
      <c r="J8" s="483">
        <v>154.55000000000001</v>
      </c>
      <c r="K8" s="505">
        <v>46.46</v>
      </c>
      <c r="L8" s="506">
        <v>877.33</v>
      </c>
      <c r="M8" s="503">
        <v>1378.37</v>
      </c>
      <c r="N8" s="483">
        <v>250.46</v>
      </c>
      <c r="O8" s="507">
        <v>16</v>
      </c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</row>
    <row r="9" spans="2:30" ht="30" customHeight="1">
      <c r="B9" s="501">
        <v>5</v>
      </c>
      <c r="C9" s="502">
        <v>58.56</v>
      </c>
      <c r="D9" s="503">
        <v>59.11</v>
      </c>
      <c r="E9" s="504">
        <v>207.73</v>
      </c>
      <c r="F9" s="492">
        <v>1763</v>
      </c>
      <c r="G9" s="496">
        <v>0.75</v>
      </c>
      <c r="H9" s="502">
        <v>1.9139999999999999</v>
      </c>
      <c r="I9" s="483">
        <v>78.3</v>
      </c>
      <c r="J9" s="483">
        <v>129.01</v>
      </c>
      <c r="K9" s="505">
        <v>191.61</v>
      </c>
      <c r="L9" s="506">
        <v>535.37</v>
      </c>
      <c r="M9" s="503">
        <v>1071.1600000000001</v>
      </c>
      <c r="N9" s="483">
        <v>289.7</v>
      </c>
      <c r="O9" s="507">
        <v>97.83</v>
      </c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</row>
    <row r="10" spans="2:30" ht="30" customHeight="1">
      <c r="B10" s="501">
        <v>6</v>
      </c>
      <c r="C10" s="502">
        <v>59.5</v>
      </c>
      <c r="D10" s="503">
        <v>62.01</v>
      </c>
      <c r="E10" s="504">
        <v>241.96</v>
      </c>
      <c r="F10" s="492">
        <v>1763</v>
      </c>
      <c r="G10" s="496">
        <v>0.75</v>
      </c>
      <c r="H10" s="502">
        <v>1.19</v>
      </c>
      <c r="I10" s="483">
        <v>110.43</v>
      </c>
      <c r="J10" s="483">
        <v>5247.8</v>
      </c>
      <c r="K10" s="505">
        <v>762.97</v>
      </c>
      <c r="L10" s="506">
        <v>821.49</v>
      </c>
      <c r="M10" s="503">
        <v>1314.88</v>
      </c>
      <c r="N10" s="483">
        <v>395.4</v>
      </c>
      <c r="O10" s="507">
        <v>101.86</v>
      </c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</row>
    <row r="11" spans="2:30" ht="30" customHeight="1">
      <c r="B11" s="501">
        <v>7</v>
      </c>
      <c r="C11" s="502">
        <v>57.7</v>
      </c>
      <c r="D11" s="503">
        <v>59.04</v>
      </c>
      <c r="E11" s="504">
        <v>297.38</v>
      </c>
      <c r="F11" s="492">
        <v>1763</v>
      </c>
      <c r="G11" s="496">
        <v>0.75</v>
      </c>
      <c r="H11" s="502">
        <v>0.873</v>
      </c>
      <c r="I11" s="483">
        <v>126.66</v>
      </c>
      <c r="J11" s="483">
        <v>166.07</v>
      </c>
      <c r="K11" s="505">
        <v>31.945</v>
      </c>
      <c r="L11" s="506">
        <v>846.98</v>
      </c>
      <c r="M11" s="503">
        <v>1180.71</v>
      </c>
      <c r="N11" s="483">
        <v>284.66000000000003</v>
      </c>
      <c r="O11" s="507">
        <v>79.284999999999997</v>
      </c>
      <c r="Q11" s="483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</row>
    <row r="12" spans="2:30" ht="30" customHeight="1">
      <c r="B12" s="501">
        <v>8</v>
      </c>
      <c r="C12" s="502">
        <v>57.4</v>
      </c>
      <c r="D12" s="503">
        <v>58.16</v>
      </c>
      <c r="E12" s="504">
        <v>283.14999999999998</v>
      </c>
      <c r="F12" s="492">
        <v>1763</v>
      </c>
      <c r="G12" s="496">
        <v>0.75</v>
      </c>
      <c r="H12" s="502">
        <v>0.749</v>
      </c>
      <c r="I12" s="483">
        <v>154.84</v>
      </c>
      <c r="J12" s="483">
        <v>120.75</v>
      </c>
      <c r="K12" s="505">
        <v>541.04999999999995</v>
      </c>
      <c r="L12" s="506">
        <v>655.59</v>
      </c>
      <c r="M12" s="503">
        <v>1148.77</v>
      </c>
      <c r="N12" s="483">
        <v>245.54</v>
      </c>
      <c r="O12" s="507">
        <v>17.88</v>
      </c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</row>
    <row r="13" spans="2:30" ht="30" customHeight="1">
      <c r="B13" s="501">
        <v>9</v>
      </c>
      <c r="C13" s="502">
        <v>56.38</v>
      </c>
      <c r="D13" s="503">
        <v>67.84</v>
      </c>
      <c r="E13" s="504">
        <v>205.47</v>
      </c>
      <c r="F13" s="492">
        <v>1763</v>
      </c>
      <c r="G13" s="496">
        <v>0.75</v>
      </c>
      <c r="H13" s="502">
        <v>0.624</v>
      </c>
      <c r="I13" s="483">
        <v>23.872</v>
      </c>
      <c r="J13" s="483">
        <v>169.5</v>
      </c>
      <c r="K13" s="505">
        <v>94.62</v>
      </c>
      <c r="L13" s="506">
        <v>909.17</v>
      </c>
      <c r="M13" s="503">
        <v>1287.6199999999999</v>
      </c>
      <c r="N13" s="483">
        <v>29.51</v>
      </c>
      <c r="O13" s="507">
        <v>15.25</v>
      </c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</row>
    <row r="14" spans="2:30" ht="18.75">
      <c r="B14" s="501">
        <v>10</v>
      </c>
      <c r="C14" s="502">
        <v>57.51</v>
      </c>
      <c r="D14" s="503">
        <v>56.11</v>
      </c>
      <c r="E14" s="504">
        <v>261.7</v>
      </c>
      <c r="F14" s="492">
        <v>1763</v>
      </c>
      <c r="G14" s="496">
        <v>0.75</v>
      </c>
      <c r="H14" s="502">
        <v>0.64700000000000002</v>
      </c>
      <c r="I14" s="483">
        <v>76.05</v>
      </c>
      <c r="J14" s="483">
        <v>202</v>
      </c>
      <c r="K14" s="505">
        <v>31.15</v>
      </c>
      <c r="L14" s="506">
        <v>790.91</v>
      </c>
      <c r="M14" s="503">
        <v>1292.8</v>
      </c>
      <c r="N14" s="483">
        <v>273.10000000000002</v>
      </c>
      <c r="O14" s="507">
        <v>72.58</v>
      </c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</row>
    <row r="15" spans="2:30" ht="18.75">
      <c r="B15" s="501">
        <v>11</v>
      </c>
      <c r="C15" s="502">
        <v>56.4</v>
      </c>
      <c r="D15" s="503">
        <v>65.94</v>
      </c>
      <c r="E15" s="504">
        <v>259.22000000000003</v>
      </c>
      <c r="F15" s="492">
        <v>1763</v>
      </c>
      <c r="G15" s="496">
        <v>0.75</v>
      </c>
      <c r="H15" s="502">
        <v>2.1629999999999998</v>
      </c>
      <c r="I15" s="483">
        <v>101.93</v>
      </c>
      <c r="J15" s="483">
        <v>403.18</v>
      </c>
      <c r="K15" s="505">
        <v>7.48</v>
      </c>
      <c r="L15" s="506">
        <v>1000.7</v>
      </c>
      <c r="M15" s="503">
        <v>1276.67</v>
      </c>
      <c r="N15" s="483">
        <v>246.02</v>
      </c>
      <c r="O15" s="507">
        <v>72.900000000000006</v>
      </c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</row>
    <row r="16" spans="2:30" ht="18.75">
      <c r="B16" s="501">
        <v>12</v>
      </c>
      <c r="C16" s="502">
        <v>64.459999999999994</v>
      </c>
      <c r="D16" s="503">
        <v>57.57</v>
      </c>
      <c r="E16" s="504">
        <v>268.99</v>
      </c>
      <c r="F16" s="492">
        <v>1763</v>
      </c>
      <c r="G16" s="496">
        <v>0.75</v>
      </c>
      <c r="H16" s="502">
        <v>1.766</v>
      </c>
      <c r="I16" s="483">
        <v>142.66</v>
      </c>
      <c r="J16" s="483">
        <v>191.78</v>
      </c>
      <c r="K16" s="505">
        <v>90.88</v>
      </c>
      <c r="L16" s="506">
        <v>723.78</v>
      </c>
      <c r="M16" s="503">
        <v>1356.56</v>
      </c>
      <c r="N16" s="483">
        <v>219.15</v>
      </c>
      <c r="O16" s="507">
        <v>35.523000000000003</v>
      </c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</row>
    <row r="17" spans="2:30" ht="18.75">
      <c r="B17" s="501" t="s">
        <v>144</v>
      </c>
      <c r="C17" s="508">
        <f>SUM(C5:C16)</f>
        <v>702.48400000000004</v>
      </c>
      <c r="D17" s="509">
        <f>SUM(D5:D16)</f>
        <v>727.9100000000002</v>
      </c>
      <c r="E17" s="510">
        <f>SUM(E5:E16)</f>
        <v>2946.7799999999997</v>
      </c>
      <c r="F17" s="511">
        <f>SUM(F5:F16)</f>
        <v>21156</v>
      </c>
      <c r="G17" s="511"/>
      <c r="H17" s="508">
        <f t="shared" ref="H17:O17" si="0">SUM(H5:H16)</f>
        <v>15.2545</v>
      </c>
      <c r="I17" s="509">
        <f t="shared" si="0"/>
        <v>1317.0620000000001</v>
      </c>
      <c r="J17" s="509">
        <f t="shared" si="0"/>
        <v>7609.84</v>
      </c>
      <c r="K17" s="510">
        <f t="shared" si="0"/>
        <v>4923.6649999999991</v>
      </c>
      <c r="L17" s="508">
        <f t="shared" si="0"/>
        <v>9971.9500000000007</v>
      </c>
      <c r="M17" s="509">
        <f t="shared" si="0"/>
        <v>14989.66</v>
      </c>
      <c r="N17" s="509">
        <f t="shared" si="0"/>
        <v>2917.0700000000006</v>
      </c>
      <c r="O17" s="512">
        <f t="shared" si="0"/>
        <v>769.44600000000003</v>
      </c>
      <c r="Q17" s="483"/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83"/>
      <c r="AD17" s="483"/>
    </row>
    <row r="18" spans="2:30" ht="18.75"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83"/>
      <c r="AD18" s="483"/>
    </row>
    <row r="19" spans="2:30" ht="18.75">
      <c r="B19" s="492" t="s">
        <v>145</v>
      </c>
      <c r="C19" s="485" t="s">
        <v>9</v>
      </c>
      <c r="D19" s="475" t="s">
        <v>10</v>
      </c>
      <c r="E19" s="485" t="s">
        <v>139</v>
      </c>
      <c r="F19" s="485" t="s">
        <v>140</v>
      </c>
      <c r="G19" s="489"/>
      <c r="H19" s="513" t="s">
        <v>13</v>
      </c>
      <c r="I19" s="481" t="s">
        <v>14</v>
      </c>
      <c r="J19" s="514" t="s">
        <v>15</v>
      </c>
      <c r="K19" s="481" t="s">
        <v>16</v>
      </c>
      <c r="L19" s="514" t="s">
        <v>141</v>
      </c>
      <c r="M19" s="481" t="s">
        <v>142</v>
      </c>
      <c r="N19" s="514" t="s">
        <v>143</v>
      </c>
      <c r="O19" s="481" t="s">
        <v>20</v>
      </c>
      <c r="Q19" s="483"/>
      <c r="R19" s="477"/>
      <c r="S19" s="477"/>
      <c r="T19" s="477"/>
      <c r="U19" s="477"/>
      <c r="V19" s="483"/>
      <c r="W19" s="483"/>
      <c r="X19" s="483"/>
      <c r="Y19" s="483"/>
      <c r="Z19" s="483"/>
      <c r="AA19" s="483"/>
      <c r="AB19" s="483"/>
      <c r="AC19" s="483"/>
      <c r="AD19" s="483"/>
    </row>
    <row r="20" spans="2:30" ht="18.75">
      <c r="B20" s="501">
        <v>12</v>
      </c>
      <c r="C20" s="515">
        <f>C17</f>
        <v>702.48400000000004</v>
      </c>
      <c r="D20" s="516">
        <f>D17</f>
        <v>727.9100000000002</v>
      </c>
      <c r="E20" s="515">
        <f>E17</f>
        <v>2946.7799999999997</v>
      </c>
      <c r="F20" s="517">
        <f>F17</f>
        <v>21156</v>
      </c>
      <c r="G20" s="518"/>
      <c r="H20" s="519">
        <f t="shared" ref="H20:O20" si="1">H17</f>
        <v>15.2545</v>
      </c>
      <c r="I20" s="520">
        <f t="shared" si="1"/>
        <v>1317.0620000000001</v>
      </c>
      <c r="J20" s="521">
        <f t="shared" si="1"/>
        <v>7609.84</v>
      </c>
      <c r="K20" s="520">
        <f t="shared" si="1"/>
        <v>4923.6649999999991</v>
      </c>
      <c r="L20" s="521">
        <f t="shared" si="1"/>
        <v>9971.9500000000007</v>
      </c>
      <c r="M20" s="520">
        <f t="shared" si="1"/>
        <v>14989.66</v>
      </c>
      <c r="N20" s="521">
        <f t="shared" si="1"/>
        <v>2917.0700000000006</v>
      </c>
      <c r="O20" s="520">
        <f t="shared" si="1"/>
        <v>769.44600000000003</v>
      </c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3"/>
    </row>
    <row r="21" spans="2:30" ht="18.75">
      <c r="B21" s="522" t="s">
        <v>146</v>
      </c>
      <c r="C21" s="523">
        <f>C20/B20</f>
        <v>58.540333333333336</v>
      </c>
      <c r="D21" s="524">
        <f>D20/B20</f>
        <v>60.659166666666685</v>
      </c>
      <c r="E21" s="523">
        <f>E20/B20</f>
        <v>245.56499999999997</v>
      </c>
      <c r="F21" s="525">
        <f>F20/B20</f>
        <v>1763</v>
      </c>
      <c r="G21" s="518"/>
      <c r="H21" s="526">
        <f>H20/B20</f>
        <v>1.2712083333333333</v>
      </c>
      <c r="I21" s="527">
        <f>I20/B20</f>
        <v>109.75516666666668</v>
      </c>
      <c r="J21" s="528">
        <f>J20/B20</f>
        <v>634.15333333333331</v>
      </c>
      <c r="K21" s="527">
        <f>K20/B20</f>
        <v>410.30541666666659</v>
      </c>
      <c r="L21" s="528">
        <f>L20/B20</f>
        <v>830.99583333333339</v>
      </c>
      <c r="M21" s="527">
        <f>M20/B20</f>
        <v>1249.1383333333333</v>
      </c>
      <c r="N21" s="528">
        <f>N20/B20</f>
        <v>243.08916666666673</v>
      </c>
      <c r="O21" s="527">
        <f>O20/B20</f>
        <v>64.120500000000007</v>
      </c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83"/>
      <c r="AD21" s="483"/>
    </row>
    <row r="22" spans="2:30" ht="18.75">
      <c r="B22" s="489"/>
      <c r="C22" s="529">
        <f>E21/C21</f>
        <v>4.1948001662671315</v>
      </c>
      <c r="D22" s="530">
        <f>E21/D21</f>
        <v>4.0482751988569996</v>
      </c>
      <c r="E22" s="531"/>
      <c r="F22" s="531"/>
      <c r="G22" s="518"/>
      <c r="H22" s="518"/>
      <c r="I22" s="518"/>
      <c r="J22" s="518"/>
      <c r="K22" s="518"/>
      <c r="L22" s="481">
        <v>1</v>
      </c>
      <c r="M22" s="532">
        <f>M21/L21</f>
        <v>1.5031824267069127</v>
      </c>
      <c r="N22" s="518"/>
      <c r="O22" s="518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</row>
    <row r="23" spans="2:30" ht="18.75">
      <c r="B23" s="489"/>
      <c r="C23" s="531"/>
      <c r="D23" s="531"/>
      <c r="E23" s="531"/>
      <c r="F23" s="531"/>
      <c r="G23" s="518"/>
      <c r="H23" s="518"/>
      <c r="I23" s="518"/>
      <c r="J23" s="518"/>
      <c r="K23" s="518"/>
      <c r="L23" s="489"/>
      <c r="M23" s="533"/>
      <c r="N23" s="518"/>
      <c r="O23" s="518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</row>
    <row r="24" spans="2:30" ht="18.75">
      <c r="B24" s="485" t="s">
        <v>9</v>
      </c>
      <c r="C24" s="529">
        <f>C21</f>
        <v>58.540333333333336</v>
      </c>
      <c r="D24" s="534">
        <f>C22</f>
        <v>4.1948001662671315</v>
      </c>
      <c r="E24" s="535">
        <f>F21</f>
        <v>1763</v>
      </c>
      <c r="F24" s="536">
        <v>100</v>
      </c>
      <c r="G24" s="537">
        <f>C24*D24/E24*F24</f>
        <v>13.928814520703344</v>
      </c>
      <c r="H24" s="518"/>
      <c r="I24" s="518"/>
      <c r="J24" s="518"/>
      <c r="K24" s="518"/>
      <c r="L24" s="518"/>
      <c r="M24" s="518"/>
      <c r="N24" s="518"/>
      <c r="O24" s="518"/>
      <c r="Q24" s="477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</row>
    <row r="25" spans="2:30" ht="18.75">
      <c r="B25" s="485" t="s">
        <v>10</v>
      </c>
      <c r="C25" s="529">
        <f>D21</f>
        <v>60.659166666666685</v>
      </c>
      <c r="D25" s="538">
        <f>D22</f>
        <v>4.0482751988569996</v>
      </c>
      <c r="E25" s="535">
        <f>F21</f>
        <v>1763</v>
      </c>
      <c r="F25" s="536">
        <v>100</v>
      </c>
      <c r="G25" s="529">
        <f>C25*D25/E25*F25</f>
        <v>13.928814520703344</v>
      </c>
      <c r="H25" s="518"/>
      <c r="I25" s="518"/>
      <c r="J25" s="518"/>
      <c r="K25" s="518"/>
      <c r="L25" s="518"/>
      <c r="M25" s="518"/>
      <c r="N25" s="518"/>
      <c r="O25" s="518"/>
      <c r="Q25" s="477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</row>
    <row r="26" spans="2:30" ht="18.75">
      <c r="B26" s="485" t="s">
        <v>139</v>
      </c>
      <c r="C26" s="539">
        <f>E21</f>
        <v>245.56499999999997</v>
      </c>
      <c r="D26" s="540">
        <v>9</v>
      </c>
      <c r="E26" s="541">
        <f>F21</f>
        <v>1763</v>
      </c>
      <c r="F26" s="542">
        <v>100</v>
      </c>
      <c r="G26" s="543">
        <f>C26*D26/E26*F26</f>
        <v>125.3593306863301</v>
      </c>
      <c r="H26" s="518"/>
      <c r="I26" s="518"/>
      <c r="J26" s="518"/>
      <c r="K26" s="518"/>
      <c r="L26" s="518"/>
      <c r="M26" s="518"/>
      <c r="N26" s="518"/>
      <c r="O26" s="518"/>
      <c r="Q26" s="477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</row>
    <row r="27" spans="2:30" ht="18.75"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</row>
    <row r="28" spans="2:30" ht="18.75">
      <c r="D28" s="474" t="s">
        <v>147</v>
      </c>
      <c r="E28" s="475"/>
      <c r="F28" s="475"/>
      <c r="G28" s="476"/>
      <c r="H28" s="476"/>
    </row>
    <row r="29" spans="2:30" ht="18.75">
      <c r="B29" s="485" t="s">
        <v>132</v>
      </c>
      <c r="C29" s="479" t="s">
        <v>133</v>
      </c>
      <c r="D29" s="475"/>
      <c r="E29" s="476"/>
      <c r="F29" s="475" t="s">
        <v>134</v>
      </c>
      <c r="G29" s="481" t="s">
        <v>135</v>
      </c>
      <c r="H29" s="474"/>
      <c r="I29" s="475" t="s">
        <v>136</v>
      </c>
      <c r="J29" s="475"/>
      <c r="K29" s="476"/>
      <c r="L29" s="475" t="s">
        <v>137</v>
      </c>
      <c r="M29" s="475"/>
      <c r="N29" s="475"/>
      <c r="O29" s="476"/>
    </row>
    <row r="30" spans="2:30" ht="18.75">
      <c r="B30" s="484" t="s">
        <v>138</v>
      </c>
      <c r="C30" s="485" t="s">
        <v>9</v>
      </c>
      <c r="D30" s="486" t="s">
        <v>10</v>
      </c>
      <c r="E30" s="487" t="s">
        <v>139</v>
      </c>
      <c r="F30" s="472" t="s">
        <v>140</v>
      </c>
      <c r="G30" s="484"/>
      <c r="H30" s="488" t="s">
        <v>13</v>
      </c>
      <c r="I30" s="481" t="s">
        <v>14</v>
      </c>
      <c r="J30" s="489" t="s">
        <v>15</v>
      </c>
      <c r="K30" s="481" t="s">
        <v>16</v>
      </c>
      <c r="L30" s="544" t="s">
        <v>141</v>
      </c>
      <c r="M30" s="545" t="s">
        <v>142</v>
      </c>
      <c r="N30" s="489" t="s">
        <v>143</v>
      </c>
      <c r="O30" s="481" t="s">
        <v>20</v>
      </c>
    </row>
    <row r="31" spans="2:30" ht="18.75">
      <c r="B31" s="492">
        <v>1</v>
      </c>
      <c r="C31" s="493">
        <v>77.900000000000006</v>
      </c>
      <c r="D31" s="494">
        <v>78.08</v>
      </c>
      <c r="E31" s="495">
        <v>287.70999999999998</v>
      </c>
      <c r="F31" s="492">
        <v>2034.9</v>
      </c>
      <c r="G31" s="496">
        <v>0.75</v>
      </c>
      <c r="H31" s="493">
        <v>1.7350000000000001</v>
      </c>
      <c r="I31" s="497">
        <v>75.7</v>
      </c>
      <c r="J31" s="497">
        <v>271.18</v>
      </c>
      <c r="K31" s="498">
        <v>2031.87</v>
      </c>
      <c r="L31" s="499">
        <v>1081.72</v>
      </c>
      <c r="M31" s="494">
        <v>1396.26</v>
      </c>
      <c r="N31" s="497">
        <v>262.2</v>
      </c>
      <c r="O31" s="500">
        <v>17.218</v>
      </c>
    </row>
    <row r="32" spans="2:30" ht="18.75">
      <c r="B32" s="501">
        <v>2</v>
      </c>
      <c r="C32" s="502">
        <v>60.84</v>
      </c>
      <c r="D32" s="503">
        <v>73.22</v>
      </c>
      <c r="E32" s="504">
        <v>287.91000000000003</v>
      </c>
      <c r="F32" s="501">
        <v>2034.89</v>
      </c>
      <c r="G32" s="496">
        <v>0.75</v>
      </c>
      <c r="H32" s="502">
        <v>2.5870000000000002</v>
      </c>
      <c r="I32" s="483">
        <v>193.09</v>
      </c>
      <c r="J32" s="483">
        <v>168.12</v>
      </c>
      <c r="K32" s="505">
        <v>1268.5</v>
      </c>
      <c r="L32" s="506">
        <v>928.62</v>
      </c>
      <c r="M32" s="503">
        <v>1346.2</v>
      </c>
      <c r="N32" s="483">
        <v>266.63</v>
      </c>
      <c r="O32" s="507">
        <v>194.22</v>
      </c>
    </row>
    <row r="33" spans="2:15" ht="18.75">
      <c r="B33" s="501">
        <v>3</v>
      </c>
      <c r="C33" s="502">
        <v>69.95</v>
      </c>
      <c r="D33" s="503">
        <v>66.91</v>
      </c>
      <c r="E33" s="504">
        <v>255.73</v>
      </c>
      <c r="F33" s="501">
        <v>2034.9</v>
      </c>
      <c r="G33" s="496">
        <v>0.75</v>
      </c>
      <c r="H33" s="502">
        <v>0.67049999999999998</v>
      </c>
      <c r="I33" s="483">
        <v>187.46</v>
      </c>
      <c r="J33" s="483">
        <v>471.74</v>
      </c>
      <c r="K33" s="505">
        <v>108.68</v>
      </c>
      <c r="L33" s="506">
        <v>824.15</v>
      </c>
      <c r="M33" s="503">
        <v>1301.078</v>
      </c>
      <c r="N33" s="483">
        <v>226.93</v>
      </c>
      <c r="O33" s="507">
        <v>72.72</v>
      </c>
    </row>
    <row r="34" spans="2:15" ht="18.75">
      <c r="B34" s="501">
        <v>4</v>
      </c>
      <c r="C34" s="502">
        <v>57.88</v>
      </c>
      <c r="D34" s="503">
        <v>70.069000000000003</v>
      </c>
      <c r="E34" s="504">
        <v>258.81</v>
      </c>
      <c r="F34" s="501">
        <v>2034.76</v>
      </c>
      <c r="G34" s="496">
        <v>0.75</v>
      </c>
      <c r="H34" s="502">
        <v>1.0105</v>
      </c>
      <c r="I34" s="483">
        <v>67.674999999999997</v>
      </c>
      <c r="J34" s="483">
        <v>176.78</v>
      </c>
      <c r="K34" s="505">
        <v>54.472000000000001</v>
      </c>
      <c r="L34" s="506">
        <v>945.62</v>
      </c>
      <c r="M34" s="503">
        <v>1438.73</v>
      </c>
      <c r="N34" s="483">
        <v>290.45999999999998</v>
      </c>
      <c r="O34" s="507">
        <v>30.43</v>
      </c>
    </row>
    <row r="35" spans="2:15" ht="18.75">
      <c r="B35" s="501">
        <v>5</v>
      </c>
      <c r="C35" s="502">
        <v>63.02</v>
      </c>
      <c r="D35" s="503">
        <v>67.260000000000005</v>
      </c>
      <c r="E35" s="504">
        <v>267.64999999999998</v>
      </c>
      <c r="F35" s="501">
        <v>2034.84</v>
      </c>
      <c r="G35" s="496">
        <v>0.75</v>
      </c>
      <c r="H35" s="502">
        <v>2.2509999999999999</v>
      </c>
      <c r="I35" s="483">
        <v>87.96</v>
      </c>
      <c r="J35" s="483">
        <v>146.07</v>
      </c>
      <c r="K35" s="505">
        <v>231.62</v>
      </c>
      <c r="L35" s="506">
        <v>890.87</v>
      </c>
      <c r="M35" s="503">
        <v>1379.81</v>
      </c>
      <c r="N35" s="483">
        <v>315.60000000000002</v>
      </c>
      <c r="O35" s="507">
        <v>117.52</v>
      </c>
    </row>
    <row r="36" spans="2:15" ht="18.75">
      <c r="B36" s="501">
        <v>6</v>
      </c>
      <c r="C36" s="502">
        <v>77.180000000000007</v>
      </c>
      <c r="D36" s="503">
        <v>52.54</v>
      </c>
      <c r="E36" s="504">
        <v>289.32</v>
      </c>
      <c r="F36" s="501">
        <v>2034.89</v>
      </c>
      <c r="G36" s="496">
        <v>0.75</v>
      </c>
      <c r="H36" s="502">
        <v>1.32</v>
      </c>
      <c r="I36" s="483">
        <v>111.6</v>
      </c>
      <c r="J36" s="483">
        <v>6238.9</v>
      </c>
      <c r="K36" s="505">
        <v>907.61</v>
      </c>
      <c r="L36" s="506">
        <v>846.62</v>
      </c>
      <c r="M36" s="503">
        <v>1375.81</v>
      </c>
      <c r="N36" s="483">
        <v>437.23</v>
      </c>
      <c r="O36" s="507">
        <v>104.46</v>
      </c>
    </row>
    <row r="37" spans="2:15" ht="18.75">
      <c r="B37" s="501">
        <v>7</v>
      </c>
      <c r="C37" s="502">
        <v>66.23</v>
      </c>
      <c r="D37" s="503">
        <v>79.28</v>
      </c>
      <c r="E37" s="504">
        <v>391.07</v>
      </c>
      <c r="F37" s="501">
        <v>2034.9</v>
      </c>
      <c r="G37" s="496">
        <v>0.75</v>
      </c>
      <c r="H37" s="502">
        <v>0.92</v>
      </c>
      <c r="I37" s="483">
        <v>127.46</v>
      </c>
      <c r="J37" s="483">
        <v>174.06</v>
      </c>
      <c r="K37" s="505">
        <v>36.225000000000001</v>
      </c>
      <c r="L37" s="506">
        <v>850.92</v>
      </c>
      <c r="M37" s="503">
        <v>1190.6500000000001</v>
      </c>
      <c r="N37" s="483">
        <v>290.08</v>
      </c>
      <c r="O37" s="507">
        <v>80.055000000000007</v>
      </c>
    </row>
    <row r="38" spans="2:15" ht="18.75">
      <c r="B38" s="501">
        <v>8</v>
      </c>
      <c r="C38" s="502">
        <v>64.959999999999994</v>
      </c>
      <c r="D38" s="503">
        <v>67.569999999999993</v>
      </c>
      <c r="E38" s="504">
        <v>318.04000000000002</v>
      </c>
      <c r="F38" s="501">
        <v>2034.93</v>
      </c>
      <c r="G38" s="496">
        <v>0.75</v>
      </c>
      <c r="H38" s="502">
        <v>0.88100000000000001</v>
      </c>
      <c r="I38" s="483">
        <v>158.82</v>
      </c>
      <c r="J38" s="483">
        <v>137.06</v>
      </c>
      <c r="K38" s="505">
        <v>635.80999999999995</v>
      </c>
      <c r="L38" s="506">
        <v>830.32</v>
      </c>
      <c r="M38" s="503">
        <v>1372.3</v>
      </c>
      <c r="N38" s="483">
        <v>272.75</v>
      </c>
      <c r="O38" s="507">
        <v>17.73</v>
      </c>
    </row>
    <row r="39" spans="2:15" ht="18.75">
      <c r="B39" s="501">
        <v>9</v>
      </c>
      <c r="C39" s="502">
        <v>68.17</v>
      </c>
      <c r="D39" s="503">
        <v>68.05</v>
      </c>
      <c r="E39" s="504">
        <v>259.48</v>
      </c>
      <c r="F39" s="501">
        <v>2034.95</v>
      </c>
      <c r="G39" s="496">
        <v>0.75</v>
      </c>
      <c r="H39" s="502">
        <v>0.70099999999999996</v>
      </c>
      <c r="I39" s="483">
        <v>25.93</v>
      </c>
      <c r="J39" s="483">
        <v>190.65</v>
      </c>
      <c r="K39" s="505">
        <v>111.3</v>
      </c>
      <c r="L39" s="506">
        <v>962.92</v>
      </c>
      <c r="M39" s="503">
        <v>1340.28</v>
      </c>
      <c r="N39" s="483">
        <v>260.02999999999997</v>
      </c>
      <c r="O39" s="507">
        <v>18.690000000000001</v>
      </c>
    </row>
    <row r="40" spans="2:15" ht="18.75">
      <c r="B40" s="501">
        <v>10</v>
      </c>
      <c r="C40" s="502">
        <v>62.08</v>
      </c>
      <c r="D40" s="503">
        <v>69.39</v>
      </c>
      <c r="E40" s="504">
        <v>311.92</v>
      </c>
      <c r="F40" s="501">
        <v>2034.92</v>
      </c>
      <c r="G40" s="496">
        <v>0.75</v>
      </c>
      <c r="H40" s="502">
        <v>0.373</v>
      </c>
      <c r="I40" s="483">
        <v>76.489999999999995</v>
      </c>
      <c r="J40" s="483">
        <v>222.9</v>
      </c>
      <c r="K40" s="505">
        <v>35.44</v>
      </c>
      <c r="L40" s="506">
        <v>818.83</v>
      </c>
      <c r="M40" s="503">
        <v>1365.5</v>
      </c>
      <c r="N40" s="483">
        <v>290</v>
      </c>
      <c r="O40" s="507">
        <v>74.28</v>
      </c>
    </row>
    <row r="41" spans="2:15" ht="18.75">
      <c r="B41" s="501">
        <v>11</v>
      </c>
      <c r="C41" s="502">
        <v>60.97</v>
      </c>
      <c r="D41" s="503">
        <v>69.849999999999994</v>
      </c>
      <c r="E41" s="504">
        <v>280.41000000000003</v>
      </c>
      <c r="F41" s="501">
        <v>2034.85</v>
      </c>
      <c r="G41" s="496">
        <v>0.75</v>
      </c>
      <c r="H41" s="502">
        <v>2.2429999999999999</v>
      </c>
      <c r="I41" s="483">
        <v>103.01</v>
      </c>
      <c r="J41" s="483">
        <v>464.8</v>
      </c>
      <c r="K41" s="505">
        <v>8.0299999999999994</v>
      </c>
      <c r="L41" s="506">
        <v>1010.35</v>
      </c>
      <c r="M41" s="503">
        <v>1307.42</v>
      </c>
      <c r="N41" s="483">
        <v>263.10000000000002</v>
      </c>
      <c r="O41" s="507">
        <v>74.39</v>
      </c>
    </row>
    <row r="42" spans="2:15" ht="18.75">
      <c r="B42" s="501">
        <v>12</v>
      </c>
      <c r="C42" s="502">
        <v>86.43</v>
      </c>
      <c r="D42" s="503">
        <v>78.12</v>
      </c>
      <c r="E42" s="504">
        <v>393.16</v>
      </c>
      <c r="F42" s="501">
        <v>2035</v>
      </c>
      <c r="G42" s="496">
        <v>0.75</v>
      </c>
      <c r="H42" s="502">
        <v>2.008</v>
      </c>
      <c r="I42" s="483">
        <v>143.53</v>
      </c>
      <c r="J42" s="483">
        <v>221.56</v>
      </c>
      <c r="K42" s="505">
        <v>97.44</v>
      </c>
      <c r="L42" s="506">
        <v>809.35</v>
      </c>
      <c r="M42" s="503">
        <v>1386.56</v>
      </c>
      <c r="N42" s="483">
        <v>256.33999999999997</v>
      </c>
      <c r="O42" s="507">
        <v>36.966000000000001</v>
      </c>
    </row>
    <row r="43" spans="2:15" ht="18.75">
      <c r="B43" s="511"/>
      <c r="C43" s="508">
        <f>SUM(C31:C42)</f>
        <v>815.61000000000013</v>
      </c>
      <c r="D43" s="509">
        <f>SUM(D31:D42)</f>
        <v>840.33900000000006</v>
      </c>
      <c r="E43" s="510">
        <f>SUM(E31:E42)</f>
        <v>3601.2099999999996</v>
      </c>
      <c r="F43" s="511">
        <f>SUM(F31:F42)</f>
        <v>24418.729999999996</v>
      </c>
      <c r="G43" s="546">
        <f>G42</f>
        <v>0.75</v>
      </c>
      <c r="H43" s="508">
        <f t="shared" ref="H43:O43" si="2">SUM(H31:H42)</f>
        <v>16.7</v>
      </c>
      <c r="I43" s="509">
        <f t="shared" si="2"/>
        <v>1358.7250000000001</v>
      </c>
      <c r="J43" s="509">
        <f t="shared" si="2"/>
        <v>8883.8199999999979</v>
      </c>
      <c r="K43" s="510">
        <f t="shared" si="2"/>
        <v>5526.9969999999994</v>
      </c>
      <c r="L43" s="508">
        <f t="shared" si="2"/>
        <v>10800.29</v>
      </c>
      <c r="M43" s="509">
        <f t="shared" si="2"/>
        <v>16200.597999999998</v>
      </c>
      <c r="N43" s="509">
        <f t="shared" si="2"/>
        <v>3431.35</v>
      </c>
      <c r="O43" s="512">
        <f t="shared" si="2"/>
        <v>838.67900000000009</v>
      </c>
    </row>
    <row r="44" spans="2:15" ht="18.75"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  <c r="O44" s="489"/>
    </row>
    <row r="45" spans="2:15" ht="18.75">
      <c r="B45" s="492" t="s">
        <v>145</v>
      </c>
      <c r="C45" s="485" t="s">
        <v>9</v>
      </c>
      <c r="D45" s="475" t="s">
        <v>10</v>
      </c>
      <c r="E45" s="485" t="s">
        <v>139</v>
      </c>
      <c r="F45" s="485" t="s">
        <v>140</v>
      </c>
      <c r="G45" s="489"/>
      <c r="H45" s="513" t="s">
        <v>13</v>
      </c>
      <c r="I45" s="481" t="s">
        <v>14</v>
      </c>
      <c r="J45" s="514" t="s">
        <v>15</v>
      </c>
      <c r="K45" s="481" t="s">
        <v>16</v>
      </c>
      <c r="L45" s="514" t="s">
        <v>141</v>
      </c>
      <c r="M45" s="481" t="s">
        <v>142</v>
      </c>
      <c r="N45" s="514" t="s">
        <v>143</v>
      </c>
      <c r="O45" s="481" t="s">
        <v>20</v>
      </c>
    </row>
    <row r="46" spans="2:15" ht="18.75">
      <c r="B46" s="501">
        <v>12</v>
      </c>
      <c r="C46" s="547">
        <f>C43</f>
        <v>815.61000000000013</v>
      </c>
      <c r="D46" s="548">
        <f>D43</f>
        <v>840.33900000000006</v>
      </c>
      <c r="E46" s="547">
        <f>E43</f>
        <v>3601.2099999999996</v>
      </c>
      <c r="F46" s="549">
        <f>F43</f>
        <v>24418.729999999996</v>
      </c>
      <c r="G46" s="533"/>
      <c r="H46" s="550">
        <f t="shared" ref="H46:O46" si="3">H43</f>
        <v>16.7</v>
      </c>
      <c r="I46" s="551">
        <f t="shared" si="3"/>
        <v>1358.7250000000001</v>
      </c>
      <c r="J46" s="552">
        <f t="shared" si="3"/>
        <v>8883.8199999999979</v>
      </c>
      <c r="K46" s="551">
        <f t="shared" si="3"/>
        <v>5526.9969999999994</v>
      </c>
      <c r="L46" s="553">
        <f t="shared" si="3"/>
        <v>10800.29</v>
      </c>
      <c r="M46" s="554">
        <f t="shared" si="3"/>
        <v>16200.597999999998</v>
      </c>
      <c r="N46" s="552">
        <f t="shared" si="3"/>
        <v>3431.35</v>
      </c>
      <c r="O46" s="551">
        <f t="shared" si="3"/>
        <v>838.67900000000009</v>
      </c>
    </row>
    <row r="47" spans="2:15" ht="18.75">
      <c r="B47" s="522" t="s">
        <v>146</v>
      </c>
      <c r="C47" s="527">
        <f>C46/B46</f>
        <v>67.967500000000015</v>
      </c>
      <c r="D47" s="528">
        <f>D46/B46</f>
        <v>70.02825</v>
      </c>
      <c r="E47" s="527">
        <f>E46/B46</f>
        <v>300.1008333333333</v>
      </c>
      <c r="F47" s="555">
        <f>F46/B46</f>
        <v>2034.8941666666663</v>
      </c>
      <c r="G47" s="533"/>
      <c r="H47" s="526">
        <f>H46/B46</f>
        <v>1.3916666666666666</v>
      </c>
      <c r="I47" s="527">
        <f>I46/B46</f>
        <v>113.22708333333334</v>
      </c>
      <c r="J47" s="528">
        <f>J46/B46</f>
        <v>740.31833333333316</v>
      </c>
      <c r="K47" s="527">
        <f>K46/B46</f>
        <v>460.58308333333326</v>
      </c>
      <c r="L47" s="528">
        <f>L46/B46</f>
        <v>900.0241666666667</v>
      </c>
      <c r="M47" s="527">
        <f>M46/B46</f>
        <v>1350.0498333333333</v>
      </c>
      <c r="N47" s="528">
        <f>N46/B46</f>
        <v>285.94583333333333</v>
      </c>
      <c r="O47" s="527">
        <f>O46/B46</f>
        <v>69.889916666666679</v>
      </c>
    </row>
    <row r="48" spans="2:15" ht="18.75">
      <c r="B48" s="489"/>
      <c r="C48" s="556">
        <f>E46/C46</f>
        <v>4.4153578303355756</v>
      </c>
      <c r="D48" s="532">
        <f>E46/D46</f>
        <v>4.2854252866997715</v>
      </c>
      <c r="E48" s="533"/>
      <c r="F48" s="533"/>
      <c r="G48" s="533"/>
      <c r="H48" s="533"/>
      <c r="I48" s="533"/>
      <c r="J48" s="533"/>
      <c r="K48" s="533"/>
      <c r="L48" s="556">
        <v>1</v>
      </c>
      <c r="M48" s="532">
        <f>M47/L47</f>
        <v>1.5000150921873392</v>
      </c>
      <c r="N48" s="533"/>
      <c r="O48" s="533"/>
    </row>
    <row r="49" spans="2:15" ht="18.75"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</row>
    <row r="50" spans="2:15" ht="18.75">
      <c r="B50" s="485" t="s">
        <v>9</v>
      </c>
      <c r="C50" s="557">
        <f>C47</f>
        <v>67.967500000000015</v>
      </c>
      <c r="D50" s="558">
        <f>C48</f>
        <v>4.4153578303355756</v>
      </c>
      <c r="E50" s="557">
        <f>F47</f>
        <v>2034.8941666666663</v>
      </c>
      <c r="F50" s="559">
        <v>100</v>
      </c>
      <c r="G50" s="557">
        <f>C50*D50/E50*F50</f>
        <v>14.747736675904113</v>
      </c>
      <c r="H50" s="489"/>
      <c r="I50" s="489"/>
      <c r="J50" s="489"/>
      <c r="K50" s="489"/>
      <c r="L50" s="489"/>
      <c r="M50" s="489"/>
      <c r="N50" s="489"/>
      <c r="O50" s="489"/>
    </row>
    <row r="51" spans="2:15" ht="18.75">
      <c r="B51" s="485" t="s">
        <v>10</v>
      </c>
      <c r="C51" s="556">
        <f>D47</f>
        <v>70.02825</v>
      </c>
      <c r="D51" s="560">
        <f>D48</f>
        <v>4.2854252866997715</v>
      </c>
      <c r="E51" s="557">
        <f>F47</f>
        <v>2034.8941666666663</v>
      </c>
      <c r="F51" s="559">
        <v>100</v>
      </c>
      <c r="G51" s="557">
        <f>C51*D51/E51*F51</f>
        <v>14.747736675904113</v>
      </c>
      <c r="H51" s="489"/>
      <c r="I51" s="489"/>
      <c r="J51" s="489"/>
      <c r="K51" s="489"/>
      <c r="L51" s="489"/>
      <c r="M51" s="489"/>
      <c r="N51" s="489"/>
      <c r="O51" s="489"/>
    </row>
    <row r="52" spans="2:15" ht="18.75">
      <c r="B52" s="485" t="s">
        <v>139</v>
      </c>
      <c r="C52" s="561">
        <f>E47</f>
        <v>300.1008333333333</v>
      </c>
      <c r="D52" s="562">
        <v>9</v>
      </c>
      <c r="E52" s="556">
        <f>F47</f>
        <v>2034.8941666666663</v>
      </c>
      <c r="F52" s="563">
        <v>100</v>
      </c>
      <c r="G52" s="529">
        <f>C52*D52/E52*F52</f>
        <v>132.72963008313704</v>
      </c>
      <c r="H52" s="489"/>
      <c r="I52" s="489"/>
      <c r="J52" s="489"/>
      <c r="K52" s="489"/>
      <c r="L52" s="489"/>
      <c r="M52" s="489"/>
      <c r="N52" s="489"/>
      <c r="O52" s="489"/>
    </row>
  </sheetData>
  <pageMargins left="0.70000004768371604" right="0.70000004768371604" top="0.75" bottom="0.75" header="0.30000001192092901" footer="0.30000001192092901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9.140625" defaultRowHeight="15"/>
  <cols>
    <col min="5" max="5" width="24.7109375" customWidth="1"/>
    <col min="6" max="29" width="6.7109375" customWidth="1"/>
  </cols>
  <sheetData/>
  <pageMargins left="0.70000004768371604" right="0.70000004768371604" top="0.75" bottom="0.75" header="0.30000001192092901" footer="0.30000001192092901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2"/>
  <sheetViews>
    <sheetView zoomScale="55" zoomScaleNormal="55" workbookViewId="0">
      <selection activeCell="Y36" sqref="Y36"/>
    </sheetView>
  </sheetViews>
  <sheetFormatPr defaultColWidth="9.140625" defaultRowHeight="15"/>
  <cols>
    <col min="1" max="1" width="1.140625" customWidth="1"/>
    <col min="5" max="5" width="32" customWidth="1"/>
    <col min="6" max="19" width="13.140625" customWidth="1"/>
    <col min="20" max="20" width="0.140625" customWidth="1"/>
  </cols>
  <sheetData>
    <row r="1" spans="1:20" s="149" customFormat="1" ht="7.5" customHeight="1" thickBot="1"/>
    <row r="2" spans="1:20" s="1" customFormat="1" ht="20.25" hidden="1"/>
    <row r="3" spans="1:20" s="1" customFormat="1" ht="21" thickBot="1">
      <c r="C3" s="4" t="s">
        <v>41</v>
      </c>
      <c r="D3" s="5"/>
      <c r="E3" s="5"/>
      <c r="F3" s="6"/>
      <c r="G3" s="7"/>
      <c r="H3" s="7"/>
      <c r="I3" s="7"/>
      <c r="J3" s="8"/>
      <c r="K3" s="8"/>
      <c r="L3" s="9"/>
      <c r="M3" s="7"/>
      <c r="N3" s="7"/>
      <c r="O3" s="7"/>
      <c r="P3" s="9"/>
      <c r="Q3" s="7"/>
      <c r="R3" s="7"/>
      <c r="S3" s="10"/>
    </row>
    <row r="4" spans="1:20" s="1" customFormat="1" ht="21" thickBot="1">
      <c r="C4" s="11" t="s">
        <v>42</v>
      </c>
      <c r="D4" s="12"/>
      <c r="E4" s="12"/>
      <c r="F4" s="13" t="s">
        <v>2</v>
      </c>
      <c r="G4" s="14"/>
      <c r="H4" s="15" t="s">
        <v>3</v>
      </c>
      <c r="I4" s="16"/>
      <c r="J4" s="17" t="s">
        <v>4</v>
      </c>
      <c r="K4" s="17"/>
      <c r="L4" s="18"/>
      <c r="M4" s="16" t="s">
        <v>5</v>
      </c>
      <c r="N4" s="16"/>
      <c r="O4" s="16"/>
      <c r="P4" s="19" t="s">
        <v>6</v>
      </c>
      <c r="Q4" s="16"/>
      <c r="R4" s="16"/>
      <c r="S4" s="20"/>
    </row>
    <row r="5" spans="1:20" s="1" customFormat="1" ht="20.25">
      <c r="C5" s="24" t="s">
        <v>7</v>
      </c>
      <c r="D5" s="25"/>
      <c r="E5" s="5"/>
      <c r="F5" s="26" t="s">
        <v>8</v>
      </c>
      <c r="G5" s="27" t="s">
        <v>9</v>
      </c>
      <c r="H5" s="28" t="s">
        <v>10</v>
      </c>
      <c r="I5" s="29" t="s">
        <v>11</v>
      </c>
      <c r="J5" s="26" t="s">
        <v>12</v>
      </c>
      <c r="K5" s="30"/>
      <c r="L5" s="31" t="s">
        <v>13</v>
      </c>
      <c r="M5" s="32" t="s">
        <v>14</v>
      </c>
      <c r="N5" s="740" t="s">
        <v>169</v>
      </c>
      <c r="O5" s="32" t="s">
        <v>16</v>
      </c>
      <c r="P5" s="31" t="s">
        <v>17</v>
      </c>
      <c r="Q5" s="32" t="s">
        <v>18</v>
      </c>
      <c r="R5" s="32" t="s">
        <v>19</v>
      </c>
      <c r="S5" s="33" t="s">
        <v>20</v>
      </c>
    </row>
    <row r="6" spans="1:20" s="1" customFormat="1" ht="2.25" customHeight="1">
      <c r="C6" s="34"/>
      <c r="D6" s="34"/>
      <c r="E6" s="35"/>
      <c r="F6" s="36"/>
      <c r="G6" s="37"/>
      <c r="H6" s="37"/>
      <c r="I6" s="37"/>
      <c r="J6" s="38"/>
      <c r="K6" s="38"/>
      <c r="L6" s="39"/>
      <c r="M6" s="37"/>
      <c r="N6" s="37"/>
      <c r="O6" s="37"/>
      <c r="P6" s="39"/>
      <c r="Q6" s="37"/>
      <c r="R6" s="37"/>
      <c r="S6" s="40"/>
    </row>
    <row r="7" spans="1:20" s="1" customFormat="1" ht="20.25">
      <c r="C7" s="88" t="s">
        <v>21</v>
      </c>
      <c r="D7" s="41"/>
      <c r="E7" s="90"/>
      <c r="F7" s="91"/>
      <c r="G7" s="129"/>
      <c r="H7" s="129"/>
      <c r="I7" s="129"/>
      <c r="J7" s="130"/>
      <c r="K7" s="45"/>
      <c r="L7" s="129"/>
      <c r="M7" s="129"/>
      <c r="N7" s="129"/>
      <c r="O7" s="129"/>
      <c r="P7" s="130"/>
      <c r="Q7" s="129"/>
      <c r="R7" s="129"/>
      <c r="S7" s="131"/>
    </row>
    <row r="8" spans="1:20" s="1" customFormat="1" ht="26.25" customHeight="1">
      <c r="B8" s="1">
        <v>185</v>
      </c>
      <c r="C8" s="96" t="s">
        <v>43</v>
      </c>
      <c r="D8" s="97"/>
      <c r="E8" s="98"/>
      <c r="F8" s="99">
        <v>200</v>
      </c>
      <c r="G8" s="100">
        <v>7.37</v>
      </c>
      <c r="H8" s="76">
        <v>6.37</v>
      </c>
      <c r="I8" s="77">
        <v>56.4</v>
      </c>
      <c r="J8" s="99">
        <v>313.3</v>
      </c>
      <c r="K8" s="74"/>
      <c r="L8" s="75">
        <v>0.08</v>
      </c>
      <c r="M8" s="76">
        <v>0.65</v>
      </c>
      <c r="N8" s="76">
        <v>49.33</v>
      </c>
      <c r="O8" s="77">
        <v>0.1</v>
      </c>
      <c r="P8" s="75">
        <v>140.93</v>
      </c>
      <c r="Q8" s="76">
        <v>185.46</v>
      </c>
      <c r="R8" s="76">
        <v>42</v>
      </c>
      <c r="S8" s="78">
        <v>1.1599999999999999</v>
      </c>
    </row>
    <row r="9" spans="1:20" s="1" customFormat="1" ht="20.25">
      <c r="C9" s="67" t="s">
        <v>44</v>
      </c>
      <c r="D9" s="68"/>
      <c r="E9" s="68"/>
      <c r="F9" s="99">
        <v>30</v>
      </c>
      <c r="G9" s="100">
        <v>2.13</v>
      </c>
      <c r="H9" s="76">
        <v>1.5</v>
      </c>
      <c r="I9" s="77">
        <v>16.559999999999999</v>
      </c>
      <c r="J9" s="99">
        <v>88.26</v>
      </c>
      <c r="K9" s="74"/>
      <c r="L9" s="75">
        <v>1.4999999999999999E-2</v>
      </c>
      <c r="M9" s="76">
        <v>0.3</v>
      </c>
      <c r="N9" s="76">
        <v>7.5</v>
      </c>
      <c r="O9" s="77">
        <v>0.03</v>
      </c>
      <c r="P9" s="75">
        <v>95.1</v>
      </c>
      <c r="Q9" s="76">
        <v>68.7</v>
      </c>
      <c r="R9" s="76">
        <v>10.199999999999999</v>
      </c>
      <c r="S9" s="78">
        <v>0.06</v>
      </c>
    </row>
    <row r="10" spans="1:20" s="1" customFormat="1" ht="20.25">
      <c r="B10" s="1">
        <v>377</v>
      </c>
      <c r="C10" s="96" t="s">
        <v>45</v>
      </c>
      <c r="D10" s="98"/>
      <c r="E10" s="68"/>
      <c r="F10" s="62">
        <v>200</v>
      </c>
      <c r="G10" s="63">
        <v>0.53</v>
      </c>
      <c r="H10" s="64"/>
      <c r="I10" s="65">
        <v>9.8699999999999992</v>
      </c>
      <c r="J10" s="62">
        <v>41.6</v>
      </c>
      <c r="K10" s="26"/>
      <c r="L10" s="104"/>
      <c r="M10" s="64">
        <v>2.13</v>
      </c>
      <c r="N10" s="64"/>
      <c r="O10" s="65"/>
      <c r="P10" s="104">
        <v>15.33</v>
      </c>
      <c r="Q10" s="64">
        <v>23.2</v>
      </c>
      <c r="R10" s="64">
        <v>12.27</v>
      </c>
      <c r="S10" s="105">
        <v>2.13</v>
      </c>
    </row>
    <row r="11" spans="1:20" s="1" customFormat="1" ht="20.25">
      <c r="C11" s="134" t="s">
        <v>29</v>
      </c>
      <c r="D11" s="135"/>
      <c r="E11" s="69"/>
      <c r="F11" s="62">
        <v>50</v>
      </c>
      <c r="G11" s="63">
        <v>3.95</v>
      </c>
      <c r="H11" s="64">
        <v>0.5</v>
      </c>
      <c r="I11" s="65">
        <v>24.15</v>
      </c>
      <c r="J11" s="62">
        <v>116.9</v>
      </c>
      <c r="K11" s="26"/>
      <c r="L11" s="104">
        <v>0.05</v>
      </c>
      <c r="M11" s="64"/>
      <c r="N11" s="64"/>
      <c r="O11" s="65">
        <v>0.65</v>
      </c>
      <c r="P11" s="104">
        <v>11.5</v>
      </c>
      <c r="Q11" s="64">
        <v>43.5</v>
      </c>
      <c r="R11" s="64">
        <v>16.5</v>
      </c>
      <c r="S11" s="105">
        <v>0.55000000000000004</v>
      </c>
    </row>
    <row r="12" spans="1:20" s="1" customFormat="1" ht="20.25">
      <c r="C12" s="134" t="s">
        <v>35</v>
      </c>
      <c r="D12" s="135"/>
      <c r="E12" s="69"/>
      <c r="F12" s="70">
        <v>20</v>
      </c>
      <c r="G12" s="63">
        <v>1.32</v>
      </c>
      <c r="H12" s="64">
        <v>0.24</v>
      </c>
      <c r="I12" s="65">
        <v>6.68</v>
      </c>
      <c r="J12" s="62">
        <v>34.799999999999997</v>
      </c>
      <c r="K12" s="74"/>
      <c r="L12" s="56">
        <v>0.02</v>
      </c>
      <c r="M12" s="53"/>
      <c r="N12" s="53"/>
      <c r="O12" s="54">
        <v>0.26</v>
      </c>
      <c r="P12" s="56">
        <v>4.5999999999999996</v>
      </c>
      <c r="Q12" s="53">
        <v>17.399999999999999</v>
      </c>
      <c r="R12" s="53">
        <v>6.6</v>
      </c>
      <c r="S12" s="66">
        <v>0.22</v>
      </c>
    </row>
    <row r="13" spans="1:20" s="1" customFormat="1" ht="5.25" hidden="1" customHeight="1">
      <c r="A13" s="680"/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</row>
    <row r="14" spans="1:20" s="1" customFormat="1" ht="21" thickBot="1">
      <c r="C14" s="150"/>
      <c r="D14" s="151"/>
      <c r="E14" s="151" t="s">
        <v>30</v>
      </c>
      <c r="F14" s="152"/>
      <c r="G14" s="153">
        <f>SUM(G8:G13)</f>
        <v>15.3</v>
      </c>
      <c r="H14" s="153">
        <f>SUM(H8:H13)</f>
        <v>8.6100000000000012</v>
      </c>
      <c r="I14" s="153">
        <f>SUM(I8:I13)</f>
        <v>113.66</v>
      </c>
      <c r="J14" s="154">
        <f>SUM(J8:J13)</f>
        <v>594.86</v>
      </c>
      <c r="K14" s="155">
        <v>0.25</v>
      </c>
      <c r="L14" s="156">
        <f t="shared" ref="L14:S14" si="0">SUM(L8:L13)</f>
        <v>0.16500000000000001</v>
      </c>
      <c r="M14" s="15">
        <f t="shared" si="0"/>
        <v>3.08</v>
      </c>
      <c r="N14" s="15">
        <f t="shared" si="0"/>
        <v>56.83</v>
      </c>
      <c r="O14" s="15">
        <f t="shared" si="0"/>
        <v>1.04</v>
      </c>
      <c r="P14" s="156">
        <f t="shared" si="0"/>
        <v>267.46000000000004</v>
      </c>
      <c r="Q14" s="15">
        <f t="shared" si="0"/>
        <v>338.26</v>
      </c>
      <c r="R14" s="15">
        <f t="shared" si="0"/>
        <v>87.57</v>
      </c>
      <c r="S14" s="157">
        <f t="shared" si="0"/>
        <v>4.1199999999999992</v>
      </c>
    </row>
    <row r="15" spans="1:20" s="1" customFormat="1" ht="21" thickBot="1">
      <c r="C15" s="88" t="s">
        <v>31</v>
      </c>
      <c r="D15" s="89"/>
      <c r="E15" s="90"/>
      <c r="F15" s="91"/>
      <c r="G15" s="92"/>
      <c r="H15" s="92"/>
      <c r="I15" s="92"/>
      <c r="J15" s="91"/>
      <c r="K15" s="26"/>
      <c r="L15" s="93"/>
      <c r="M15" s="92"/>
      <c r="N15" s="92"/>
      <c r="O15" s="92"/>
      <c r="P15" s="93"/>
      <c r="Q15" s="92"/>
      <c r="R15" s="92"/>
      <c r="S15" s="94"/>
    </row>
    <row r="16" spans="1:20" s="595" customFormat="1" ht="20.25">
      <c r="C16" s="608" t="s">
        <v>150</v>
      </c>
      <c r="D16" s="609"/>
      <c r="E16" s="610"/>
      <c r="F16" s="611">
        <v>100</v>
      </c>
      <c r="G16" s="612">
        <v>1.34</v>
      </c>
      <c r="H16" s="613">
        <v>6.08</v>
      </c>
      <c r="I16" s="614">
        <v>8.52</v>
      </c>
      <c r="J16" s="615">
        <v>94.12</v>
      </c>
      <c r="K16" s="612">
        <v>79</v>
      </c>
      <c r="L16" s="616">
        <v>0.02</v>
      </c>
      <c r="M16" s="617">
        <v>24.44</v>
      </c>
      <c r="N16" s="614"/>
      <c r="O16" s="614">
        <v>3.12</v>
      </c>
      <c r="P16" s="615">
        <v>43</v>
      </c>
      <c r="Q16" s="617">
        <v>28.32</v>
      </c>
      <c r="R16" s="614">
        <v>16</v>
      </c>
      <c r="S16" s="614">
        <v>0.52</v>
      </c>
      <c r="T16" s="618">
        <v>0.84</v>
      </c>
    </row>
    <row r="17" spans="1:20" s="1" customFormat="1" ht="20.25">
      <c r="B17" s="1">
        <v>84</v>
      </c>
      <c r="C17" s="49" t="s">
        <v>46</v>
      </c>
      <c r="D17" s="50"/>
      <c r="E17" s="51"/>
      <c r="F17" s="52">
        <v>250</v>
      </c>
      <c r="G17" s="95">
        <v>2.84</v>
      </c>
      <c r="H17" s="53">
        <v>4.09</v>
      </c>
      <c r="I17" s="54">
        <v>11.68</v>
      </c>
      <c r="J17" s="52">
        <v>102.2</v>
      </c>
      <c r="K17" s="26"/>
      <c r="L17" s="56">
        <v>6.5000000000000002E-2</v>
      </c>
      <c r="M17" s="53">
        <v>5.0250000000000004</v>
      </c>
      <c r="N17" s="53"/>
      <c r="O17" s="54">
        <v>974</v>
      </c>
      <c r="P17" s="56">
        <v>40.619999999999997</v>
      </c>
      <c r="Q17" s="53">
        <v>74.62</v>
      </c>
      <c r="R17" s="53">
        <v>25.83</v>
      </c>
      <c r="S17" s="66">
        <v>1.29</v>
      </c>
    </row>
    <row r="18" spans="1:20" s="1" customFormat="1" ht="20.25">
      <c r="B18" s="1">
        <v>244</v>
      </c>
      <c r="C18" s="102" t="s">
        <v>47</v>
      </c>
      <c r="D18" s="103"/>
      <c r="E18" s="61"/>
      <c r="F18" s="62">
        <v>180</v>
      </c>
      <c r="G18" s="63">
        <v>11.85</v>
      </c>
      <c r="H18" s="64">
        <v>14.42</v>
      </c>
      <c r="I18" s="65">
        <v>50.18</v>
      </c>
      <c r="J18" s="62">
        <v>414.86</v>
      </c>
      <c r="K18" s="26"/>
      <c r="L18" s="104">
        <v>6.8000000000000005E-2</v>
      </c>
      <c r="M18" s="64">
        <v>1.45</v>
      </c>
      <c r="N18" s="64"/>
      <c r="O18" s="65">
        <v>11.25</v>
      </c>
      <c r="P18" s="104">
        <v>74.62</v>
      </c>
      <c r="Q18" s="64">
        <v>388.53</v>
      </c>
      <c r="R18" s="64">
        <v>44.92</v>
      </c>
      <c r="S18" s="105">
        <v>2.0499999999999998</v>
      </c>
    </row>
    <row r="19" spans="1:20" s="1" customFormat="1" ht="20.25">
      <c r="B19" s="1">
        <v>389</v>
      </c>
      <c r="C19" s="134" t="s">
        <v>48</v>
      </c>
      <c r="D19" s="135"/>
      <c r="E19" s="69"/>
      <c r="F19" s="70">
        <v>200</v>
      </c>
      <c r="G19" s="71">
        <v>0.4</v>
      </c>
      <c r="H19" s="72">
        <v>0.27</v>
      </c>
      <c r="I19" s="73">
        <v>10.27</v>
      </c>
      <c r="J19" s="70">
        <v>72.8</v>
      </c>
      <c r="K19" s="101"/>
      <c r="L19" s="75">
        <v>0.01</v>
      </c>
      <c r="M19" s="76">
        <v>100</v>
      </c>
      <c r="N19" s="76"/>
      <c r="O19" s="77"/>
      <c r="P19" s="75">
        <v>7.73</v>
      </c>
      <c r="Q19" s="76">
        <v>2.13</v>
      </c>
      <c r="R19" s="76">
        <v>2.67</v>
      </c>
      <c r="S19" s="78">
        <v>0.53</v>
      </c>
    </row>
    <row r="20" spans="1:20" s="1" customFormat="1" ht="20.25">
      <c r="C20" s="102" t="s">
        <v>29</v>
      </c>
      <c r="D20" s="103"/>
      <c r="E20" s="62"/>
      <c r="F20" s="62">
        <v>50</v>
      </c>
      <c r="G20" s="63">
        <v>2.2400000000000002</v>
      </c>
      <c r="H20" s="64">
        <v>0.44</v>
      </c>
      <c r="I20" s="65">
        <v>19.760000000000002</v>
      </c>
      <c r="J20" s="62">
        <v>91.96</v>
      </c>
      <c r="K20" s="26"/>
      <c r="L20" s="104">
        <v>0.04</v>
      </c>
      <c r="M20" s="64"/>
      <c r="N20" s="64"/>
      <c r="O20" s="65">
        <v>0.36</v>
      </c>
      <c r="P20" s="104">
        <v>9.1999999999999993</v>
      </c>
      <c r="Q20" s="64">
        <v>42.4</v>
      </c>
      <c r="R20" s="64">
        <v>10</v>
      </c>
      <c r="S20" s="105">
        <v>1.24</v>
      </c>
    </row>
    <row r="21" spans="1:20" s="664" customFormat="1" ht="20.25">
      <c r="C21" s="392" t="s">
        <v>161</v>
      </c>
      <c r="D21" s="61"/>
      <c r="E21" s="666"/>
      <c r="F21" s="62">
        <v>200</v>
      </c>
      <c r="G21" s="63">
        <v>5.8</v>
      </c>
      <c r="H21" s="64">
        <v>5</v>
      </c>
      <c r="I21" s="65">
        <v>8</v>
      </c>
      <c r="J21" s="62">
        <v>100</v>
      </c>
      <c r="K21" s="26"/>
      <c r="L21" s="104">
        <v>0.127</v>
      </c>
      <c r="M21" s="64">
        <v>1.4</v>
      </c>
      <c r="N21" s="64">
        <v>40</v>
      </c>
      <c r="O21" s="65"/>
      <c r="P21" s="104">
        <v>140</v>
      </c>
      <c r="Q21" s="64">
        <v>160.6</v>
      </c>
      <c r="R21" s="64">
        <v>28</v>
      </c>
      <c r="S21" s="105">
        <v>0.2</v>
      </c>
    </row>
    <row r="22" spans="1:20" s="1" customFormat="1" ht="21" thickBot="1">
      <c r="C22" s="677" t="s">
        <v>35</v>
      </c>
      <c r="D22" s="678"/>
      <c r="E22" s="679"/>
      <c r="F22" s="62">
        <v>20</v>
      </c>
      <c r="G22" s="63">
        <v>1.58</v>
      </c>
      <c r="H22" s="64">
        <v>0.2</v>
      </c>
      <c r="I22" s="65">
        <v>9.66</v>
      </c>
      <c r="J22" s="62">
        <v>46.76</v>
      </c>
      <c r="K22" s="55"/>
      <c r="L22" s="56">
        <v>0.02</v>
      </c>
      <c r="M22" s="53"/>
      <c r="N22" s="53"/>
      <c r="O22" s="54">
        <v>0.26</v>
      </c>
      <c r="P22" s="56">
        <v>4.5999999999999996</v>
      </c>
      <c r="Q22" s="53">
        <v>17.399999999999999</v>
      </c>
      <c r="R22" s="53">
        <v>6.6</v>
      </c>
      <c r="S22" s="66">
        <v>0.22</v>
      </c>
    </row>
    <row r="23" spans="1:20" s="1" customFormat="1" ht="25.5" customHeight="1">
      <c r="C23" s="106"/>
      <c r="D23" s="42"/>
      <c r="E23" s="42" t="s">
        <v>30</v>
      </c>
      <c r="F23" s="43"/>
      <c r="G23" s="107">
        <f>SUM(G16:G22)</f>
        <v>26.050000000000004</v>
      </c>
      <c r="H23" s="107">
        <f>SUM(H16:H22)</f>
        <v>30.5</v>
      </c>
      <c r="I23" s="107">
        <f>SUM(I16:I22)</f>
        <v>118.07</v>
      </c>
      <c r="J23" s="108">
        <f>SUM(J16:J22)</f>
        <v>922.7</v>
      </c>
      <c r="K23" s="109">
        <v>0.35</v>
      </c>
      <c r="L23" s="110">
        <f t="shared" ref="L23:S23" si="1">SUM(L16:L22)</f>
        <v>0.35000000000000009</v>
      </c>
      <c r="M23" s="107">
        <f t="shared" si="1"/>
        <v>132.315</v>
      </c>
      <c r="N23" s="107">
        <f t="shared" si="1"/>
        <v>40</v>
      </c>
      <c r="O23" s="107">
        <f t="shared" si="1"/>
        <v>988.99</v>
      </c>
      <c r="P23" s="110">
        <f t="shared" si="1"/>
        <v>319.77</v>
      </c>
      <c r="Q23" s="107">
        <f t="shared" si="1"/>
        <v>714</v>
      </c>
      <c r="R23" s="107">
        <f t="shared" si="1"/>
        <v>134.02000000000001</v>
      </c>
      <c r="S23" s="111">
        <f t="shared" si="1"/>
        <v>6.05</v>
      </c>
    </row>
    <row r="24" spans="1:20" s="1" customFormat="1" ht="20.25" hidden="1">
      <c r="A24" s="680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</row>
    <row r="25" spans="1:20" s="1" customFormat="1" ht="20.25" hidden="1">
      <c r="A25" s="681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</row>
    <row r="26" spans="1:20" s="1" customFormat="1" ht="20.25" hidden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</row>
    <row r="27" spans="1:20" s="1" customFormat="1" ht="20.25" hidden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</row>
    <row r="28" spans="1:20" s="1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</row>
    <row r="29" spans="1:20" s="1" customFormat="1" ht="32.25" customHeight="1" thickBot="1">
      <c r="C29" s="113"/>
      <c r="D29" s="114"/>
      <c r="E29" s="115" t="s">
        <v>37</v>
      </c>
      <c r="F29" s="116"/>
      <c r="G29" s="115">
        <f>G14+G23</f>
        <v>41.350000000000009</v>
      </c>
      <c r="H29" s="115">
        <f>H14+H23+H27</f>
        <v>39.11</v>
      </c>
      <c r="I29" s="117">
        <f>I14+I23+I27</f>
        <v>231.73</v>
      </c>
      <c r="J29" s="118" t="s">
        <v>38</v>
      </c>
      <c r="K29" s="118" t="s">
        <v>39</v>
      </c>
      <c r="L29" s="119">
        <f t="shared" ref="L29:S29" si="2">L14+L23+L27</f>
        <v>0.51500000000000012</v>
      </c>
      <c r="M29" s="120">
        <f t="shared" si="2"/>
        <v>135.39500000000001</v>
      </c>
      <c r="N29" s="120">
        <f t="shared" si="2"/>
        <v>96.83</v>
      </c>
      <c r="O29" s="120">
        <f t="shared" si="2"/>
        <v>990.03</v>
      </c>
      <c r="P29" s="120">
        <f t="shared" si="2"/>
        <v>587.23</v>
      </c>
      <c r="Q29" s="120">
        <f t="shared" si="2"/>
        <v>1052.26</v>
      </c>
      <c r="R29" s="120">
        <f t="shared" si="2"/>
        <v>221.59</v>
      </c>
      <c r="S29" s="121">
        <f t="shared" si="2"/>
        <v>10.169999999999998</v>
      </c>
      <c r="T29" s="158"/>
    </row>
    <row r="30" spans="1:20" s="1" customFormat="1" ht="21" thickBot="1">
      <c r="C30" s="18"/>
      <c r="D30" s="16"/>
      <c r="E30" s="16"/>
      <c r="F30" s="122"/>
      <c r="G30" s="123"/>
      <c r="H30" s="123"/>
      <c r="I30" s="123"/>
      <c r="J30" s="124">
        <f>J14+J23+J27</f>
        <v>1517.56</v>
      </c>
      <c r="K30" s="125">
        <f>K14+K23+K27</f>
        <v>0.6</v>
      </c>
      <c r="L30" s="126"/>
      <c r="M30" s="127"/>
      <c r="N30" s="127"/>
      <c r="O30" s="127"/>
      <c r="P30" s="127"/>
      <c r="Q30" s="127"/>
      <c r="R30" s="127"/>
      <c r="S30" s="128"/>
    </row>
    <row r="31" spans="1:20" s="1" customFormat="1" ht="20.25">
      <c r="C31" s="159"/>
      <c r="D31" s="160"/>
      <c r="E31" s="160"/>
      <c r="F31" s="161"/>
      <c r="G31" s="162"/>
      <c r="H31" s="162"/>
      <c r="I31" s="162"/>
      <c r="J31" s="163"/>
      <c r="K31" s="163"/>
      <c r="L31" s="164"/>
      <c r="M31" s="162"/>
      <c r="N31" s="162"/>
      <c r="O31" s="162"/>
      <c r="P31" s="164"/>
      <c r="Q31" s="162"/>
      <c r="R31" s="162"/>
      <c r="S31" s="165"/>
    </row>
    <row r="32" spans="1:20" s="1" customFormat="1" ht="20.25">
      <c r="C32" s="4" t="s">
        <v>41</v>
      </c>
      <c r="D32" s="5"/>
      <c r="E32" s="5"/>
      <c r="F32" s="6"/>
      <c r="G32" s="7"/>
      <c r="H32" s="7"/>
      <c r="I32" s="7"/>
      <c r="J32" s="8"/>
      <c r="K32" s="8"/>
      <c r="L32" s="9"/>
      <c r="M32" s="7"/>
      <c r="N32" s="7"/>
      <c r="O32" s="7"/>
      <c r="P32" s="9"/>
      <c r="Q32" s="7"/>
      <c r="R32" s="7"/>
      <c r="S32" s="10"/>
    </row>
    <row r="33" spans="1:20" s="1" customFormat="1" ht="20.25">
      <c r="C33" s="11" t="str">
        <f>C4</f>
        <v>День       :  2</v>
      </c>
      <c r="D33" s="12"/>
      <c r="E33" s="12"/>
      <c r="F33" s="13" t="s">
        <v>2</v>
      </c>
      <c r="G33" s="14"/>
      <c r="H33" s="15" t="s">
        <v>3</v>
      </c>
      <c r="I33" s="16"/>
      <c r="J33" s="17" t="s">
        <v>4</v>
      </c>
      <c r="K33" s="17"/>
      <c r="L33" s="18"/>
      <c r="M33" s="16" t="s">
        <v>5</v>
      </c>
      <c r="N33" s="16"/>
      <c r="O33" s="16"/>
      <c r="P33" s="19" t="s">
        <v>6</v>
      </c>
      <c r="Q33" s="16"/>
      <c r="R33" s="16"/>
      <c r="S33" s="20"/>
    </row>
    <row r="34" spans="1:20" s="1" customFormat="1" ht="21" thickBot="1">
      <c r="C34" s="24" t="s">
        <v>40</v>
      </c>
      <c r="D34" s="25"/>
      <c r="E34" s="5"/>
      <c r="F34" s="91" t="s">
        <v>8</v>
      </c>
      <c r="G34" s="10" t="s">
        <v>9</v>
      </c>
      <c r="H34" s="8" t="s">
        <v>10</v>
      </c>
      <c r="I34" s="9" t="s">
        <v>11</v>
      </c>
      <c r="J34" s="91" t="s">
        <v>12</v>
      </c>
      <c r="K34" s="55"/>
      <c r="L34" s="31" t="s">
        <v>13</v>
      </c>
      <c r="M34" s="32" t="s">
        <v>14</v>
      </c>
      <c r="N34" s="740" t="s">
        <v>169</v>
      </c>
      <c r="O34" s="32" t="s">
        <v>16</v>
      </c>
      <c r="P34" s="31" t="s">
        <v>17</v>
      </c>
      <c r="Q34" s="32" t="s">
        <v>18</v>
      </c>
      <c r="R34" s="32" t="s">
        <v>19</v>
      </c>
      <c r="S34" s="33" t="s">
        <v>20</v>
      </c>
    </row>
    <row r="35" spans="1:20" s="1" customFormat="1" ht="3" hidden="1" customHeight="1">
      <c r="C35" s="34"/>
      <c r="D35" s="34"/>
      <c r="E35" s="35"/>
      <c r="F35" s="36"/>
      <c r="G35" s="37"/>
      <c r="H35" s="37"/>
      <c r="I35" s="37"/>
      <c r="J35" s="38"/>
      <c r="K35" s="38"/>
      <c r="L35" s="39"/>
      <c r="M35" s="37"/>
      <c r="N35" s="37"/>
      <c r="O35" s="37"/>
      <c r="P35" s="39"/>
      <c r="Q35" s="37"/>
      <c r="R35" s="37"/>
      <c r="S35" s="40"/>
    </row>
    <row r="36" spans="1:20" s="1" customFormat="1" ht="21" thickBot="1">
      <c r="C36" s="88" t="s">
        <v>21</v>
      </c>
      <c r="D36" s="41"/>
      <c r="E36" s="90"/>
      <c r="F36" s="91"/>
      <c r="G36" s="129"/>
      <c r="H36" s="129"/>
      <c r="I36" s="129"/>
      <c r="J36" s="130"/>
      <c r="K36" s="45"/>
      <c r="L36" s="129"/>
      <c r="M36" s="129"/>
      <c r="N36" s="129"/>
      <c r="O36" s="129"/>
      <c r="P36" s="130"/>
      <c r="Q36" s="129"/>
      <c r="R36" s="129"/>
      <c r="S36" s="131"/>
    </row>
    <row r="37" spans="1:20" s="1" customFormat="1" ht="26.25" customHeight="1">
      <c r="B37" s="1">
        <v>185</v>
      </c>
      <c r="C37" s="96" t="s">
        <v>43</v>
      </c>
      <c r="D37" s="97"/>
      <c r="E37" s="98"/>
      <c r="F37" s="99">
        <v>200</v>
      </c>
      <c r="G37" s="100">
        <v>7.37</v>
      </c>
      <c r="H37" s="76">
        <v>6.37</v>
      </c>
      <c r="I37" s="77">
        <v>56.4</v>
      </c>
      <c r="J37" s="99">
        <v>313.3</v>
      </c>
      <c r="K37" s="74"/>
      <c r="L37" s="75">
        <v>0.08</v>
      </c>
      <c r="M37" s="76">
        <v>0.65</v>
      </c>
      <c r="N37" s="76">
        <v>49.33</v>
      </c>
      <c r="O37" s="77">
        <v>0.1</v>
      </c>
      <c r="P37" s="75">
        <v>140.93</v>
      </c>
      <c r="Q37" s="76">
        <v>185.46</v>
      </c>
      <c r="R37" s="76">
        <v>42</v>
      </c>
      <c r="S37" s="78">
        <v>1.1599999999999999</v>
      </c>
    </row>
    <row r="38" spans="1:20" s="1" customFormat="1" ht="20.25">
      <c r="C38" s="67" t="s">
        <v>44</v>
      </c>
      <c r="D38" s="68"/>
      <c r="E38" s="68"/>
      <c r="F38" s="99">
        <v>30</v>
      </c>
      <c r="G38" s="100">
        <v>2.13</v>
      </c>
      <c r="H38" s="76">
        <v>1.5</v>
      </c>
      <c r="I38" s="77">
        <v>16.559999999999999</v>
      </c>
      <c r="J38" s="99">
        <v>88.26</v>
      </c>
      <c r="K38" s="74"/>
      <c r="L38" s="75">
        <v>1.4999999999999999E-2</v>
      </c>
      <c r="M38" s="76">
        <v>0.3</v>
      </c>
      <c r="N38" s="76">
        <v>7.5</v>
      </c>
      <c r="O38" s="77">
        <v>0.03</v>
      </c>
      <c r="P38" s="75">
        <v>95.1</v>
      </c>
      <c r="Q38" s="76">
        <v>68.7</v>
      </c>
      <c r="R38" s="76">
        <v>10.199999999999999</v>
      </c>
      <c r="S38" s="78">
        <v>0.06</v>
      </c>
    </row>
    <row r="39" spans="1:20" s="1" customFormat="1" ht="20.25">
      <c r="B39" s="1">
        <v>377</v>
      </c>
      <c r="C39" s="96" t="s">
        <v>45</v>
      </c>
      <c r="D39" s="98"/>
      <c r="E39" s="68"/>
      <c r="F39" s="62">
        <v>200</v>
      </c>
      <c r="G39" s="63">
        <v>0.53</v>
      </c>
      <c r="H39" s="64"/>
      <c r="I39" s="65">
        <v>9.8699999999999992</v>
      </c>
      <c r="J39" s="62">
        <v>41.6</v>
      </c>
      <c r="K39" s="26"/>
      <c r="L39" s="104"/>
      <c r="M39" s="64">
        <v>2.13</v>
      </c>
      <c r="N39" s="64"/>
      <c r="O39" s="65"/>
      <c r="P39" s="104">
        <v>15.33</v>
      </c>
      <c r="Q39" s="64">
        <v>23.2</v>
      </c>
      <c r="R39" s="64">
        <v>12.27</v>
      </c>
      <c r="S39" s="105">
        <v>2.13</v>
      </c>
    </row>
    <row r="40" spans="1:20" s="1" customFormat="1" ht="20.25">
      <c r="C40" s="134" t="s">
        <v>29</v>
      </c>
      <c r="D40" s="135"/>
      <c r="E40" s="69"/>
      <c r="F40" s="62">
        <v>50</v>
      </c>
      <c r="G40" s="63">
        <v>3.95</v>
      </c>
      <c r="H40" s="64">
        <v>0.5</v>
      </c>
      <c r="I40" s="65">
        <v>24.15</v>
      </c>
      <c r="J40" s="62">
        <v>116.9</v>
      </c>
      <c r="K40" s="26"/>
      <c r="L40" s="104">
        <v>0.05</v>
      </c>
      <c r="M40" s="64"/>
      <c r="N40" s="64"/>
      <c r="O40" s="65">
        <v>0.65</v>
      </c>
      <c r="P40" s="104">
        <v>11.5</v>
      </c>
      <c r="Q40" s="64">
        <v>43.5</v>
      </c>
      <c r="R40" s="64">
        <v>16.5</v>
      </c>
      <c r="S40" s="105">
        <v>0.55000000000000004</v>
      </c>
    </row>
    <row r="41" spans="1:20" s="1" customFormat="1" ht="20.25">
      <c r="C41" s="134" t="s">
        <v>35</v>
      </c>
      <c r="D41" s="135"/>
      <c r="E41" s="69"/>
      <c r="F41" s="70">
        <v>20</v>
      </c>
      <c r="G41" s="63">
        <v>1.32</v>
      </c>
      <c r="H41" s="64">
        <v>0.24</v>
      </c>
      <c r="I41" s="65">
        <v>6.68</v>
      </c>
      <c r="J41" s="62">
        <v>34.799999999999997</v>
      </c>
      <c r="K41" s="74"/>
      <c r="L41" s="56">
        <v>0.02</v>
      </c>
      <c r="M41" s="53"/>
      <c r="N41" s="53"/>
      <c r="O41" s="54">
        <v>0.26</v>
      </c>
      <c r="P41" s="56">
        <v>4.5999999999999996</v>
      </c>
      <c r="Q41" s="53">
        <v>17.399999999999999</v>
      </c>
      <c r="R41" s="53">
        <v>6.6</v>
      </c>
      <c r="S41" s="66">
        <v>0.22</v>
      </c>
    </row>
    <row r="42" spans="1:20" s="1" customFormat="1" ht="5.25" hidden="1" customHeight="1">
      <c r="A42" s="680"/>
      <c r="B42" s="681"/>
      <c r="C42" s="681"/>
      <c r="D42" s="681"/>
      <c r="E42" s="681"/>
      <c r="F42" s="681"/>
      <c r="G42" s="681"/>
      <c r="H42" s="681"/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</row>
    <row r="43" spans="1:20" s="1" customFormat="1" ht="21" thickBot="1">
      <c r="C43" s="150"/>
      <c r="D43" s="151"/>
      <c r="E43" s="151" t="s">
        <v>30</v>
      </c>
      <c r="F43" s="152"/>
      <c r="G43" s="153">
        <f>SUM(G37:G42)</f>
        <v>15.3</v>
      </c>
      <c r="H43" s="153">
        <f>SUM(H37:H42)</f>
        <v>8.6100000000000012</v>
      </c>
      <c r="I43" s="153">
        <f>SUM(I37:I42)</f>
        <v>113.66</v>
      </c>
      <c r="J43" s="154">
        <f>SUM(J37:J42)</f>
        <v>594.86</v>
      </c>
      <c r="K43" s="155">
        <v>0.25</v>
      </c>
      <c r="L43" s="156">
        <f t="shared" ref="L43:S43" si="3">SUM(L37:L42)</f>
        <v>0.16500000000000001</v>
      </c>
      <c r="M43" s="15">
        <f t="shared" si="3"/>
        <v>3.08</v>
      </c>
      <c r="N43" s="15">
        <f t="shared" si="3"/>
        <v>56.83</v>
      </c>
      <c r="O43" s="15">
        <f t="shared" si="3"/>
        <v>1.04</v>
      </c>
      <c r="P43" s="156">
        <f t="shared" si="3"/>
        <v>267.46000000000004</v>
      </c>
      <c r="Q43" s="15">
        <f t="shared" si="3"/>
        <v>338.26</v>
      </c>
      <c r="R43" s="15">
        <f t="shared" si="3"/>
        <v>87.57</v>
      </c>
      <c r="S43" s="157">
        <f t="shared" si="3"/>
        <v>4.1199999999999992</v>
      </c>
    </row>
    <row r="44" spans="1:20" s="1" customFormat="1" ht="21" thickBot="1">
      <c r="C44" s="88" t="s">
        <v>31</v>
      </c>
      <c r="D44" s="89"/>
      <c r="E44" s="90"/>
      <c r="F44" s="91"/>
      <c r="G44" s="92"/>
      <c r="H44" s="92"/>
      <c r="I44" s="92"/>
      <c r="J44" s="91"/>
      <c r="K44" s="26"/>
      <c r="L44" s="93"/>
      <c r="M44" s="92"/>
      <c r="N44" s="92"/>
      <c r="O44" s="92"/>
      <c r="P44" s="93"/>
      <c r="Q44" s="92"/>
      <c r="R44" s="92"/>
      <c r="S44" s="94"/>
    </row>
    <row r="45" spans="1:20" s="595" customFormat="1" ht="20.25">
      <c r="C45" s="608" t="s">
        <v>150</v>
      </c>
      <c r="D45" s="609"/>
      <c r="E45" s="610"/>
      <c r="F45" s="611">
        <v>100</v>
      </c>
      <c r="G45" s="612">
        <v>1.34</v>
      </c>
      <c r="H45" s="613">
        <v>6.08</v>
      </c>
      <c r="I45" s="614">
        <v>8.52</v>
      </c>
      <c r="J45" s="615">
        <v>94.12</v>
      </c>
      <c r="K45" s="612">
        <v>79</v>
      </c>
      <c r="L45" s="616">
        <v>0.02</v>
      </c>
      <c r="M45" s="617">
        <v>24.44</v>
      </c>
      <c r="N45" s="614"/>
      <c r="O45" s="614">
        <v>3.12</v>
      </c>
      <c r="P45" s="615">
        <v>43</v>
      </c>
      <c r="Q45" s="617">
        <v>28.32</v>
      </c>
      <c r="R45" s="614">
        <v>16</v>
      </c>
      <c r="S45" s="614">
        <v>0.52</v>
      </c>
      <c r="T45" s="618">
        <v>0.84</v>
      </c>
    </row>
    <row r="46" spans="1:20" s="1" customFormat="1" ht="20.25">
      <c r="B46" s="1">
        <v>84</v>
      </c>
      <c r="C46" s="49" t="s">
        <v>46</v>
      </c>
      <c r="D46" s="50"/>
      <c r="E46" s="51"/>
      <c r="F46" s="52">
        <v>250</v>
      </c>
      <c r="G46" s="95">
        <v>2.84</v>
      </c>
      <c r="H46" s="53">
        <v>4.09</v>
      </c>
      <c r="I46" s="54">
        <v>11.68</v>
      </c>
      <c r="J46" s="52">
        <v>102.2</v>
      </c>
      <c r="K46" s="26"/>
      <c r="L46" s="56">
        <v>6.5000000000000002E-2</v>
      </c>
      <c r="M46" s="53">
        <v>5.0250000000000004</v>
      </c>
      <c r="N46" s="53"/>
      <c r="O46" s="54">
        <v>974</v>
      </c>
      <c r="P46" s="56">
        <v>40.619999999999997</v>
      </c>
      <c r="Q46" s="53">
        <v>74.62</v>
      </c>
      <c r="R46" s="53">
        <v>25.83</v>
      </c>
      <c r="S46" s="66">
        <v>1.29</v>
      </c>
    </row>
    <row r="47" spans="1:20" s="1" customFormat="1" ht="20.25">
      <c r="B47" s="1">
        <v>244</v>
      </c>
      <c r="C47" s="102" t="s">
        <v>47</v>
      </c>
      <c r="D47" s="103"/>
      <c r="E47" s="61"/>
      <c r="F47" s="62">
        <v>180</v>
      </c>
      <c r="G47" s="63">
        <v>11.85</v>
      </c>
      <c r="H47" s="64">
        <v>14.42</v>
      </c>
      <c r="I47" s="65">
        <v>50.18</v>
      </c>
      <c r="J47" s="62">
        <v>414.86</v>
      </c>
      <c r="K47" s="26"/>
      <c r="L47" s="104">
        <v>6.8000000000000005E-2</v>
      </c>
      <c r="M47" s="64">
        <v>1.45</v>
      </c>
      <c r="N47" s="64"/>
      <c r="O47" s="65">
        <v>11.25</v>
      </c>
      <c r="P47" s="104">
        <v>74.62</v>
      </c>
      <c r="Q47" s="64">
        <v>388.53</v>
      </c>
      <c r="R47" s="64">
        <v>44.92</v>
      </c>
      <c r="S47" s="105">
        <v>2.0499999999999998</v>
      </c>
    </row>
    <row r="48" spans="1:20" s="1" customFormat="1" ht="20.25">
      <c r="B48" s="1">
        <v>389</v>
      </c>
      <c r="C48" s="134" t="s">
        <v>48</v>
      </c>
      <c r="D48" s="135"/>
      <c r="E48" s="69"/>
      <c r="F48" s="70">
        <v>200</v>
      </c>
      <c r="G48" s="71">
        <v>0.4</v>
      </c>
      <c r="H48" s="72">
        <v>0.27</v>
      </c>
      <c r="I48" s="73">
        <v>10.27</v>
      </c>
      <c r="J48" s="70">
        <v>72.8</v>
      </c>
      <c r="K48" s="101"/>
      <c r="L48" s="75">
        <v>0.01</v>
      </c>
      <c r="M48" s="76">
        <v>100</v>
      </c>
      <c r="N48" s="76"/>
      <c r="O48" s="77"/>
      <c r="P48" s="75">
        <v>7.73</v>
      </c>
      <c r="Q48" s="76">
        <v>2.13</v>
      </c>
      <c r="R48" s="76">
        <v>2.67</v>
      </c>
      <c r="S48" s="78">
        <v>0.53</v>
      </c>
    </row>
    <row r="49" spans="1:20" s="1" customFormat="1" ht="20.25">
      <c r="C49" s="102" t="s">
        <v>29</v>
      </c>
      <c r="D49" s="103"/>
      <c r="E49" s="62"/>
      <c r="F49" s="62">
        <v>50</v>
      </c>
      <c r="G49" s="63">
        <v>2.2400000000000002</v>
      </c>
      <c r="H49" s="64">
        <v>0.44</v>
      </c>
      <c r="I49" s="65">
        <v>19.760000000000002</v>
      </c>
      <c r="J49" s="62">
        <v>91.96</v>
      </c>
      <c r="K49" s="26"/>
      <c r="L49" s="104">
        <v>0.04</v>
      </c>
      <c r="M49" s="64"/>
      <c r="N49" s="64"/>
      <c r="O49" s="65">
        <v>0.36</v>
      </c>
      <c r="P49" s="104">
        <v>9.1999999999999993</v>
      </c>
      <c r="Q49" s="64">
        <v>42.4</v>
      </c>
      <c r="R49" s="64">
        <v>10</v>
      </c>
      <c r="S49" s="105">
        <v>1.24</v>
      </c>
    </row>
    <row r="50" spans="1:20" s="1" customFormat="1" ht="21" thickBot="1">
      <c r="C50" s="677" t="s">
        <v>35</v>
      </c>
      <c r="D50" s="678"/>
      <c r="E50" s="679"/>
      <c r="F50" s="62">
        <v>20</v>
      </c>
      <c r="G50" s="63">
        <v>1.58</v>
      </c>
      <c r="H50" s="64">
        <v>0.2</v>
      </c>
      <c r="I50" s="65">
        <v>9.66</v>
      </c>
      <c r="J50" s="62">
        <v>46.76</v>
      </c>
      <c r="K50" s="55"/>
      <c r="L50" s="56">
        <v>0.02</v>
      </c>
      <c r="M50" s="53"/>
      <c r="N50" s="53"/>
      <c r="O50" s="54">
        <v>0.26</v>
      </c>
      <c r="P50" s="56">
        <v>4.5999999999999996</v>
      </c>
      <c r="Q50" s="53">
        <v>17.399999999999999</v>
      </c>
      <c r="R50" s="53">
        <v>6.6</v>
      </c>
      <c r="S50" s="66">
        <v>0.22</v>
      </c>
    </row>
    <row r="51" spans="1:20" s="1" customFormat="1" ht="24" customHeight="1">
      <c r="C51" s="134"/>
      <c r="D51" s="135"/>
      <c r="E51" s="69"/>
      <c r="F51" s="70"/>
      <c r="G51" s="63"/>
      <c r="H51" s="64"/>
      <c r="I51" s="65"/>
      <c r="J51" s="62"/>
      <c r="K51" s="55"/>
      <c r="L51" s="56"/>
      <c r="M51" s="53"/>
      <c r="N51" s="53"/>
      <c r="O51" s="54"/>
      <c r="P51" s="56"/>
      <c r="Q51" s="53"/>
      <c r="R51" s="53"/>
      <c r="S51" s="66"/>
    </row>
    <row r="52" spans="1:20" s="1" customFormat="1" ht="25.5" customHeight="1">
      <c r="C52" s="134" t="s">
        <v>29</v>
      </c>
      <c r="D52" s="135"/>
      <c r="E52" s="69"/>
      <c r="F52" s="70"/>
      <c r="G52" s="63"/>
      <c r="H52" s="64"/>
      <c r="I52" s="65"/>
      <c r="J52" s="62"/>
      <c r="K52" s="101"/>
      <c r="L52" s="104"/>
      <c r="M52" s="64"/>
      <c r="N52" s="64"/>
      <c r="O52" s="65"/>
      <c r="P52" s="104"/>
      <c r="Q52" s="64"/>
      <c r="R52" s="64"/>
      <c r="S52" s="105"/>
    </row>
    <row r="53" spans="1:20" s="1" customFormat="1" ht="21" thickBot="1">
      <c r="C53" s="682"/>
      <c r="D53" s="683"/>
      <c r="E53" s="684"/>
      <c r="F53" s="62"/>
      <c r="G53" s="63"/>
      <c r="H53" s="64"/>
      <c r="I53" s="65"/>
      <c r="J53" s="62"/>
      <c r="K53" s="55"/>
      <c r="L53" s="56"/>
      <c r="M53" s="53"/>
      <c r="N53" s="53"/>
      <c r="O53" s="54"/>
      <c r="P53" s="56"/>
      <c r="Q53" s="53"/>
      <c r="R53" s="53"/>
      <c r="S53" s="66"/>
    </row>
    <row r="54" spans="1:20" s="1" customFormat="1" ht="24" customHeight="1">
      <c r="C54" s="685" t="s">
        <v>30</v>
      </c>
      <c r="D54" s="686"/>
      <c r="E54" s="687"/>
      <c r="F54" s="43"/>
      <c r="G54" s="107">
        <f>SUM(G47:G53)</f>
        <v>16.07</v>
      </c>
      <c r="H54" s="107">
        <f>SUM(H47:H53)</f>
        <v>15.329999999999998</v>
      </c>
      <c r="I54" s="107">
        <f>SUM(I47:I53)</f>
        <v>89.87</v>
      </c>
      <c r="J54" s="108">
        <f>SUM(J47:J53)</f>
        <v>626.38</v>
      </c>
      <c r="K54" s="139">
        <v>0.35</v>
      </c>
      <c r="L54" s="110">
        <f t="shared" ref="L54:S54" si="4">SUM(L47:L53)</f>
        <v>0.13799999999999998</v>
      </c>
      <c r="M54" s="107">
        <f t="shared" si="4"/>
        <v>101.45</v>
      </c>
      <c r="N54" s="107">
        <f t="shared" si="4"/>
        <v>0</v>
      </c>
      <c r="O54" s="107">
        <f t="shared" si="4"/>
        <v>11.87</v>
      </c>
      <c r="P54" s="110">
        <f t="shared" si="4"/>
        <v>96.15</v>
      </c>
      <c r="Q54" s="107">
        <f t="shared" si="4"/>
        <v>450.45999999999992</v>
      </c>
      <c r="R54" s="107">
        <f t="shared" si="4"/>
        <v>64.19</v>
      </c>
      <c r="S54" s="111">
        <f t="shared" si="4"/>
        <v>4.04</v>
      </c>
    </row>
    <row r="55" spans="1:20" s="1" customFormat="1" ht="20.25" hidden="1">
      <c r="A55" s="680"/>
      <c r="B55" s="681"/>
      <c r="C55" s="681"/>
      <c r="D55" s="681"/>
      <c r="E55" s="681"/>
      <c r="F55" s="681"/>
      <c r="G55" s="681"/>
      <c r="H55" s="681"/>
      <c r="I55" s="681"/>
      <c r="J55" s="681"/>
      <c r="K55" s="681"/>
      <c r="L55" s="681"/>
      <c r="M55" s="681"/>
      <c r="N55" s="681"/>
      <c r="O55" s="681"/>
      <c r="P55" s="681"/>
      <c r="Q55" s="681"/>
      <c r="R55" s="681"/>
      <c r="S55" s="681"/>
      <c r="T55" s="681"/>
    </row>
    <row r="56" spans="1:20" s="1" customFormat="1" ht="20.25" hidden="1">
      <c r="A56" s="681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</row>
    <row r="57" spans="1:20" s="1" customFormat="1" ht="20.25" hidden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</row>
    <row r="58" spans="1:20" s="1" customFormat="1" ht="20.25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</row>
    <row r="59" spans="1:20" s="1" customFormat="1" ht="20.25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</row>
    <row r="60" spans="1:20" s="1" customFormat="1" ht="20.25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</row>
    <row r="61" spans="1:20" s="1" customFormat="1" ht="20.25" hidden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</row>
    <row r="62" spans="1:20" s="1" customFormat="1" ht="32.25" customHeight="1" thickBot="1">
      <c r="C62" s="113"/>
      <c r="D62" s="114"/>
      <c r="E62" s="114" t="s">
        <v>37</v>
      </c>
      <c r="F62" s="116"/>
      <c r="G62" s="115">
        <v>33.82</v>
      </c>
      <c r="H62" s="166">
        <f>H45+H54</f>
        <v>21.409999999999997</v>
      </c>
      <c r="I62" s="117">
        <f>I45+I54</f>
        <v>98.39</v>
      </c>
      <c r="J62" s="118" t="s">
        <v>38</v>
      </c>
      <c r="K62" s="167" t="s">
        <v>39</v>
      </c>
      <c r="L62" s="142">
        <f t="shared" ref="L62:S62" si="5">L45+L54+L60</f>
        <v>0.15799999999999997</v>
      </c>
      <c r="M62" s="143">
        <f t="shared" si="5"/>
        <v>125.89</v>
      </c>
      <c r="N62" s="143">
        <f t="shared" si="5"/>
        <v>0</v>
      </c>
      <c r="O62" s="143">
        <f t="shared" si="5"/>
        <v>14.989999999999998</v>
      </c>
      <c r="P62" s="143">
        <f t="shared" si="5"/>
        <v>139.15</v>
      </c>
      <c r="Q62" s="143">
        <f t="shared" si="5"/>
        <v>478.77999999999992</v>
      </c>
      <c r="R62" s="143">
        <f t="shared" si="5"/>
        <v>80.19</v>
      </c>
      <c r="S62" s="144">
        <f t="shared" si="5"/>
        <v>4.5600000000000005</v>
      </c>
      <c r="T62" s="158"/>
    </row>
    <row r="63" spans="1:20" s="1" customFormat="1" ht="21" thickBot="1">
      <c r="C63" s="18"/>
      <c r="D63" s="16"/>
      <c r="E63" s="16"/>
      <c r="F63" s="122"/>
      <c r="G63" s="123"/>
      <c r="H63" s="123"/>
      <c r="I63" s="123"/>
      <c r="J63" s="116">
        <f>J45+J54+J60</f>
        <v>720.5</v>
      </c>
      <c r="K63" s="146">
        <f>K45+K54</f>
        <v>79.349999999999994</v>
      </c>
      <c r="L63" s="147"/>
      <c r="M63" s="127"/>
      <c r="N63" s="127"/>
      <c r="O63" s="127"/>
      <c r="P63" s="127"/>
      <c r="Q63" s="127"/>
      <c r="R63" s="127"/>
      <c r="S63" s="148"/>
    </row>
    <row r="64" spans="1:20" s="1" customFormat="1" ht="20.25"/>
    <row r="65" s="1" customFormat="1" ht="20.25"/>
    <row r="66" s="1" customFormat="1" ht="20.25"/>
    <row r="67" s="1" customFormat="1" ht="20.25"/>
    <row r="68" s="1" customFormat="1" ht="20.25"/>
    <row r="69" s="1" customFormat="1" ht="20.25"/>
    <row r="70" s="1" customFormat="1" ht="20.25"/>
    <row r="71" s="1" customFormat="1" ht="20.25"/>
    <row r="72" s="1" customFormat="1" ht="20.25"/>
    <row r="73" s="1" customFormat="1" ht="20.25"/>
    <row r="74" s="1" customFormat="1" ht="20.25"/>
    <row r="75" s="1" customFormat="1" ht="20.25"/>
    <row r="76" s="1" customFormat="1" ht="20.25"/>
    <row r="77" s="1" customFormat="1" ht="20.25"/>
    <row r="78" s="1" customFormat="1" ht="20.25"/>
    <row r="79" s="1" customFormat="1" ht="20.25"/>
    <row r="80" s="1" customFormat="1" ht="20.25"/>
    <row r="81" s="1" customFormat="1" ht="20.25"/>
    <row r="82" s="1" customFormat="1" ht="20.25"/>
    <row r="83" s="1" customFormat="1" ht="20.25"/>
    <row r="84" s="1" customFormat="1" ht="20.25"/>
    <row r="85" s="1" customFormat="1" ht="20.25"/>
    <row r="86" s="1" customFormat="1" ht="20.25"/>
    <row r="87" s="1" customFormat="1" ht="20.25"/>
    <row r="88" s="1" customFormat="1" ht="20.25"/>
    <row r="89" s="1" customFormat="1" ht="20.25"/>
    <row r="90" s="1" customFormat="1" ht="20.25"/>
    <row r="91" s="1" customFormat="1" ht="20.25"/>
    <row r="92" s="1" customFormat="1" ht="20.25"/>
    <row r="93" s="1" customFormat="1" ht="20.25"/>
    <row r="94" s="1" customFormat="1" ht="20.25"/>
    <row r="95" s="1" customFormat="1" ht="20.25"/>
    <row r="96" s="1" customFormat="1" ht="20.25"/>
    <row r="97" s="1" customFormat="1" ht="20.25"/>
    <row r="98" s="1" customFormat="1" ht="20.25"/>
    <row r="99" s="1" customFormat="1" ht="20.25"/>
    <row r="100" s="1" customFormat="1" ht="20.25"/>
    <row r="101" s="168" customFormat="1" ht="21"/>
    <row r="102" s="168" customFormat="1" ht="21"/>
    <row r="103" s="168" customFormat="1" ht="21"/>
    <row r="104" s="168" customFormat="1" ht="21"/>
    <row r="105" s="168" customFormat="1" ht="21"/>
    <row r="106" s="168" customFormat="1" ht="21"/>
    <row r="107" s="168" customFormat="1" ht="21"/>
    <row r="108" s="168" customFormat="1" ht="21"/>
    <row r="109" s="168" customFormat="1" ht="21"/>
    <row r="110" s="168" customFormat="1" ht="21"/>
    <row r="111" s="168" customFormat="1" ht="21"/>
    <row r="112" s="168" customFormat="1" ht="21"/>
    <row r="113" s="168" customFormat="1" ht="21"/>
    <row r="114" s="168" customFormat="1" ht="21"/>
    <row r="115" s="168" customFormat="1" ht="21"/>
    <row r="116" s="168" customFormat="1" ht="21"/>
    <row r="117" s="168" customFormat="1" ht="21"/>
    <row r="118" s="168" customFormat="1" ht="21"/>
    <row r="119" s="168" customFormat="1" ht="21"/>
    <row r="120" s="168" customFormat="1" ht="21"/>
    <row r="121" s="168" customFormat="1" ht="21"/>
    <row r="122" s="168" customFormat="1" ht="21"/>
    <row r="123" s="168" customFormat="1" ht="21"/>
    <row r="124" s="168" customFormat="1" ht="21"/>
    <row r="125" s="168" customFormat="1" ht="21"/>
    <row r="126" s="168" customFormat="1" ht="21"/>
    <row r="127" s="168" customFormat="1" ht="21"/>
    <row r="128" s="168" customFormat="1" ht="21"/>
    <row r="129" s="168" customFormat="1" ht="21"/>
    <row r="130" s="168" customFormat="1" ht="21"/>
    <row r="131" s="168" customFormat="1" ht="21"/>
    <row r="132" s="168" customFormat="1" ht="21"/>
  </sheetData>
  <mergeCells count="8">
    <mergeCell ref="C22:E22"/>
    <mergeCell ref="A13:T13"/>
    <mergeCell ref="A24:T28"/>
    <mergeCell ref="A55:T61"/>
    <mergeCell ref="C53:E53"/>
    <mergeCell ref="C54:E54"/>
    <mergeCell ref="A42:T42"/>
    <mergeCell ref="C50:E50"/>
  </mergeCells>
  <pageMargins left="0.25" right="0.25" top="0.75" bottom="0.75" header="0.30000001192092901" footer="0.30000001192092901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topLeftCell="A3" zoomScale="60" zoomScaleNormal="60" workbookViewId="0">
      <selection activeCell="O37" sqref="O37"/>
    </sheetView>
  </sheetViews>
  <sheetFormatPr defaultColWidth="9.140625" defaultRowHeight="15"/>
  <cols>
    <col min="1" max="1" width="0.42578125" customWidth="1"/>
    <col min="2" max="2" width="9" customWidth="1"/>
    <col min="3" max="5" width="19.85546875" customWidth="1"/>
    <col min="6" max="18" width="17.28515625" customWidth="1"/>
    <col min="19" max="19" width="17.140625" customWidth="1"/>
    <col min="20" max="20" width="1.7109375" hidden="1" customWidth="1"/>
    <col min="21" max="23" width="9.140625" hidden="1" customWidth="1"/>
    <col min="24" max="26" width="1.7109375" hidden="1" customWidth="1"/>
  </cols>
  <sheetData>
    <row r="1" spans="1:26" hidden="1">
      <c r="A1" s="688"/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</row>
    <row r="2" spans="1:26" s="169" customFormat="1" hidden="1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</row>
    <row r="3" spans="1:26" s="1" customFormat="1" ht="21" thickBot="1">
      <c r="C3" s="113" t="s">
        <v>49</v>
      </c>
      <c r="D3" s="114"/>
      <c r="E3" s="114"/>
      <c r="F3" s="122"/>
      <c r="G3" s="170"/>
      <c r="H3" s="170"/>
      <c r="I3" s="170"/>
      <c r="J3" s="171"/>
      <c r="K3" s="171"/>
      <c r="L3" s="172"/>
      <c r="M3" s="170"/>
      <c r="N3" s="170"/>
      <c r="O3" s="170"/>
      <c r="P3" s="172"/>
      <c r="Q3" s="170"/>
      <c r="R3" s="170"/>
      <c r="S3" s="173"/>
    </row>
    <row r="4" spans="1:26" s="1" customFormat="1" ht="21" thickBot="1">
      <c r="C4" s="11" t="s">
        <v>50</v>
      </c>
      <c r="D4" s="12"/>
      <c r="E4" s="12"/>
      <c r="F4" s="13" t="s">
        <v>2</v>
      </c>
      <c r="G4" s="14"/>
      <c r="H4" s="15" t="s">
        <v>3</v>
      </c>
      <c r="I4" s="16"/>
      <c r="J4" s="17" t="s">
        <v>4</v>
      </c>
      <c r="K4" s="17"/>
      <c r="L4" s="18"/>
      <c r="M4" s="16" t="s">
        <v>5</v>
      </c>
      <c r="N4" s="16"/>
      <c r="O4" s="16"/>
      <c r="P4" s="19" t="s">
        <v>6</v>
      </c>
      <c r="Q4" s="16"/>
      <c r="R4" s="16"/>
      <c r="S4" s="20"/>
    </row>
    <row r="5" spans="1:26" s="1" customFormat="1" ht="20.25" customHeight="1" thickBot="1">
      <c r="C5" s="24" t="s">
        <v>7</v>
      </c>
      <c r="D5" s="25"/>
      <c r="E5" s="5"/>
      <c r="F5" s="26" t="s">
        <v>8</v>
      </c>
      <c r="G5" s="27" t="s">
        <v>9</v>
      </c>
      <c r="H5" s="28" t="s">
        <v>10</v>
      </c>
      <c r="I5" s="29" t="s">
        <v>11</v>
      </c>
      <c r="J5" s="26" t="s">
        <v>12</v>
      </c>
      <c r="K5" s="30"/>
      <c r="L5" s="31" t="s">
        <v>13</v>
      </c>
      <c r="M5" s="32" t="s">
        <v>14</v>
      </c>
      <c r="N5" s="740" t="s">
        <v>169</v>
      </c>
      <c r="O5" s="32" t="s">
        <v>16</v>
      </c>
      <c r="P5" s="31" t="s">
        <v>17</v>
      </c>
      <c r="Q5" s="32" t="s">
        <v>18</v>
      </c>
      <c r="R5" s="32" t="s">
        <v>19</v>
      </c>
      <c r="S5" s="33" t="s">
        <v>20</v>
      </c>
    </row>
    <row r="6" spans="1:26" s="1" customFormat="1" ht="20.25" hidden="1">
      <c r="C6" s="34"/>
      <c r="D6" s="34"/>
      <c r="E6" s="35"/>
      <c r="F6" s="36"/>
      <c r="G6" s="37"/>
      <c r="H6" s="37"/>
      <c r="I6" s="37"/>
      <c r="J6" s="38"/>
      <c r="K6" s="38"/>
      <c r="L6" s="39"/>
      <c r="M6" s="37"/>
      <c r="N6" s="37"/>
      <c r="O6" s="37"/>
      <c r="P6" s="39"/>
      <c r="Q6" s="37"/>
      <c r="R6" s="37"/>
      <c r="S6" s="40"/>
    </row>
    <row r="7" spans="1:26" s="1" customFormat="1" ht="21" thickBot="1">
      <c r="C7" s="88" t="s">
        <v>21</v>
      </c>
      <c r="D7" s="41"/>
      <c r="E7" s="90"/>
      <c r="F7" s="91"/>
      <c r="G7" s="129"/>
      <c r="H7" s="129"/>
      <c r="I7" s="129"/>
      <c r="J7" s="55"/>
      <c r="K7" s="55"/>
      <c r="L7" s="130"/>
      <c r="M7" s="129"/>
      <c r="N7" s="129"/>
      <c r="O7" s="129"/>
      <c r="P7" s="130"/>
      <c r="Q7" s="129"/>
      <c r="R7" s="129"/>
      <c r="S7" s="131"/>
    </row>
    <row r="8" spans="1:26" s="1" customFormat="1" ht="22.5" customHeight="1">
      <c r="B8" s="174">
        <v>210</v>
      </c>
      <c r="C8" s="689" t="s">
        <v>51</v>
      </c>
      <c r="D8" s="690"/>
      <c r="E8" s="691"/>
      <c r="F8" s="99">
        <v>190</v>
      </c>
      <c r="G8" s="100">
        <v>18.690000000000001</v>
      </c>
      <c r="H8" s="76">
        <v>12.45</v>
      </c>
      <c r="I8" s="77">
        <v>5.96</v>
      </c>
      <c r="J8" s="99">
        <v>269.75</v>
      </c>
      <c r="K8" s="74"/>
      <c r="L8" s="75">
        <v>1.0999999999999999E-2</v>
      </c>
      <c r="M8" s="76">
        <v>5.43</v>
      </c>
      <c r="N8" s="76">
        <v>266</v>
      </c>
      <c r="O8" s="77">
        <v>0.68</v>
      </c>
      <c r="P8" s="75">
        <v>104.71</v>
      </c>
      <c r="Q8" s="76">
        <v>240.27</v>
      </c>
      <c r="R8" s="76">
        <v>26.81</v>
      </c>
      <c r="S8" s="78">
        <v>2.64</v>
      </c>
    </row>
    <row r="9" spans="1:26" s="1" customFormat="1" ht="24" customHeight="1">
      <c r="C9" s="67" t="s">
        <v>52</v>
      </c>
      <c r="D9" s="68"/>
      <c r="E9" s="68"/>
      <c r="F9" s="99">
        <v>15</v>
      </c>
      <c r="G9" s="100">
        <v>3.48</v>
      </c>
      <c r="H9" s="76">
        <v>4.43</v>
      </c>
      <c r="I9" s="77">
        <v>0</v>
      </c>
      <c r="J9" s="99">
        <v>53.75</v>
      </c>
      <c r="K9" s="74"/>
      <c r="L9" s="75">
        <v>4.0000000000000001E-3</v>
      </c>
      <c r="M9" s="76">
        <v>0.11</v>
      </c>
      <c r="N9" s="76">
        <v>39</v>
      </c>
      <c r="O9" s="77">
        <v>26</v>
      </c>
      <c r="P9" s="75">
        <v>132</v>
      </c>
      <c r="Q9" s="76">
        <v>75</v>
      </c>
      <c r="R9" s="76">
        <v>5.25</v>
      </c>
      <c r="S9" s="78">
        <v>0.15</v>
      </c>
    </row>
    <row r="10" spans="1:26" s="1" customFormat="1" ht="22.5" customHeight="1">
      <c r="C10" s="67" t="s">
        <v>53</v>
      </c>
      <c r="D10" s="68"/>
      <c r="E10" s="69"/>
      <c r="F10" s="70">
        <v>30</v>
      </c>
      <c r="G10" s="71">
        <v>0.3</v>
      </c>
      <c r="H10" s="72">
        <v>24.6</v>
      </c>
      <c r="I10" s="73">
        <v>0.3</v>
      </c>
      <c r="J10" s="70">
        <v>74.8</v>
      </c>
      <c r="K10" s="74"/>
      <c r="L10" s="75">
        <v>0</v>
      </c>
      <c r="M10" s="76">
        <v>0</v>
      </c>
      <c r="N10" s="76">
        <v>65.3</v>
      </c>
      <c r="O10" s="77">
        <v>0</v>
      </c>
      <c r="P10" s="75">
        <v>1</v>
      </c>
      <c r="Q10" s="76">
        <v>2</v>
      </c>
      <c r="R10" s="76">
        <v>0</v>
      </c>
      <c r="S10" s="78">
        <v>0</v>
      </c>
    </row>
    <row r="11" spans="1:26" s="1" customFormat="1" ht="24" customHeight="1">
      <c r="B11" s="1">
        <v>379</v>
      </c>
      <c r="C11" s="96" t="s">
        <v>54</v>
      </c>
      <c r="D11" s="98"/>
      <c r="E11" s="68"/>
      <c r="F11" s="99">
        <v>200</v>
      </c>
      <c r="G11" s="100">
        <v>3.6</v>
      </c>
      <c r="H11" s="76">
        <v>2.67</v>
      </c>
      <c r="I11" s="77">
        <v>29.2</v>
      </c>
      <c r="J11" s="99">
        <v>155.19999999999999</v>
      </c>
      <c r="K11" s="101"/>
      <c r="L11" s="75">
        <v>0.03</v>
      </c>
      <c r="M11" s="76">
        <v>1.47</v>
      </c>
      <c r="N11" s="76"/>
      <c r="O11" s="77"/>
      <c r="P11" s="75">
        <v>158.66999999999999</v>
      </c>
      <c r="Q11" s="76">
        <v>132</v>
      </c>
      <c r="R11" s="76">
        <v>29.33</v>
      </c>
      <c r="S11" s="78">
        <v>2.4</v>
      </c>
    </row>
    <row r="12" spans="1:26" s="1" customFormat="1" ht="25.5" customHeight="1" thickBot="1">
      <c r="C12" s="59" t="s">
        <v>29</v>
      </c>
      <c r="D12" s="60"/>
      <c r="E12" s="60"/>
      <c r="F12" s="62">
        <v>50</v>
      </c>
      <c r="G12" s="63">
        <v>3.95</v>
      </c>
      <c r="H12" s="64">
        <v>0.5</v>
      </c>
      <c r="I12" s="65">
        <v>0.24</v>
      </c>
      <c r="J12" s="62">
        <v>116.9</v>
      </c>
      <c r="K12" s="55"/>
      <c r="L12" s="56">
        <v>0.05</v>
      </c>
      <c r="M12" s="53"/>
      <c r="N12" s="53"/>
      <c r="O12" s="54">
        <v>0.36</v>
      </c>
      <c r="P12" s="56">
        <v>7</v>
      </c>
      <c r="Q12" s="53">
        <v>31.6</v>
      </c>
      <c r="R12" s="53">
        <v>9.4</v>
      </c>
      <c r="S12" s="66">
        <v>0.55000000000000004</v>
      </c>
    </row>
    <row r="13" spans="1:26" s="1" customFormat="1" ht="6" hidden="1" customHeight="1">
      <c r="C13" s="102"/>
      <c r="D13" s="103"/>
      <c r="E13" s="61"/>
      <c r="F13" s="62"/>
      <c r="G13" s="63"/>
      <c r="H13" s="64"/>
      <c r="I13" s="65"/>
      <c r="J13" s="62"/>
      <c r="K13" s="55"/>
      <c r="L13" s="104"/>
      <c r="M13" s="64"/>
      <c r="N13" s="64"/>
      <c r="O13" s="65"/>
      <c r="P13" s="104"/>
      <c r="Q13" s="64"/>
      <c r="R13" s="64"/>
      <c r="S13" s="105"/>
    </row>
    <row r="14" spans="1:26" s="1" customFormat="1" ht="21" thickBot="1">
      <c r="C14" s="79"/>
      <c r="D14" s="80"/>
      <c r="E14" s="80" t="s">
        <v>30</v>
      </c>
      <c r="F14" s="81"/>
      <c r="G14" s="82">
        <f>SUM(G8:G13)</f>
        <v>30.020000000000003</v>
      </c>
      <c r="H14" s="82">
        <f>SUM(H8:H13)</f>
        <v>44.650000000000006</v>
      </c>
      <c r="I14" s="82">
        <f>SUM(I8:I13)</f>
        <v>35.700000000000003</v>
      </c>
      <c r="J14" s="83">
        <f>SUM(J8:J13)</f>
        <v>670.4</v>
      </c>
      <c r="K14" s="84">
        <v>0.25</v>
      </c>
      <c r="L14" s="85">
        <f t="shared" ref="L14:S14" si="0">SUM(L8:L13)</f>
        <v>9.5000000000000001E-2</v>
      </c>
      <c r="M14" s="86">
        <f t="shared" si="0"/>
        <v>7.01</v>
      </c>
      <c r="N14" s="86">
        <f t="shared" si="0"/>
        <v>370.3</v>
      </c>
      <c r="O14" s="86">
        <f t="shared" si="0"/>
        <v>27.04</v>
      </c>
      <c r="P14" s="85">
        <f t="shared" si="0"/>
        <v>403.38</v>
      </c>
      <c r="Q14" s="86">
        <f t="shared" si="0"/>
        <v>480.87</v>
      </c>
      <c r="R14" s="86">
        <f t="shared" si="0"/>
        <v>70.790000000000006</v>
      </c>
      <c r="S14" s="87">
        <f t="shared" si="0"/>
        <v>5.7399999999999993</v>
      </c>
    </row>
    <row r="15" spans="1:26" s="1" customFormat="1" ht="21" thickBot="1">
      <c r="C15" s="88" t="s">
        <v>31</v>
      </c>
      <c r="D15" s="89"/>
      <c r="E15" s="90"/>
      <c r="F15" s="91"/>
      <c r="G15" s="92"/>
      <c r="H15" s="92"/>
      <c r="I15" s="92"/>
      <c r="J15" s="91"/>
      <c r="K15" s="26"/>
      <c r="L15" s="93"/>
      <c r="M15" s="92"/>
      <c r="N15" s="92"/>
      <c r="O15" s="92"/>
      <c r="P15" s="93"/>
      <c r="Q15" s="92"/>
      <c r="R15" s="92"/>
      <c r="S15" s="94"/>
    </row>
    <row r="16" spans="1:26" s="595" customFormat="1" ht="22.5" customHeight="1">
      <c r="B16" s="595">
        <v>45</v>
      </c>
      <c r="C16" s="608" t="s">
        <v>151</v>
      </c>
      <c r="D16" s="609"/>
      <c r="E16" s="610"/>
      <c r="F16" s="611">
        <v>100</v>
      </c>
      <c r="G16" s="619">
        <v>0.66500000000000004</v>
      </c>
      <c r="H16" s="620">
        <v>6.08</v>
      </c>
      <c r="I16" s="621">
        <v>8.52</v>
      </c>
      <c r="J16" s="611">
        <v>94</v>
      </c>
      <c r="K16" s="622"/>
      <c r="L16" s="623">
        <v>0.02</v>
      </c>
      <c r="M16" s="620">
        <v>24.42</v>
      </c>
      <c r="N16" s="620"/>
      <c r="O16" s="621">
        <v>2.2999999999999998</v>
      </c>
      <c r="P16" s="623">
        <v>43</v>
      </c>
      <c r="Q16" s="620">
        <v>28.32</v>
      </c>
      <c r="R16" s="620">
        <v>16</v>
      </c>
      <c r="S16" s="624">
        <v>0.52</v>
      </c>
    </row>
    <row r="17" spans="1:26" s="1" customFormat="1" ht="22.5" customHeight="1">
      <c r="B17" s="1">
        <v>96</v>
      </c>
      <c r="C17" s="49" t="s">
        <v>55</v>
      </c>
      <c r="D17" s="50"/>
      <c r="E17" s="51"/>
      <c r="F17" s="99">
        <v>250</v>
      </c>
      <c r="G17" s="100">
        <v>14.6</v>
      </c>
      <c r="H17" s="76">
        <v>36.36</v>
      </c>
      <c r="I17" s="77">
        <v>16.600000000000001</v>
      </c>
      <c r="J17" s="99">
        <v>147</v>
      </c>
      <c r="K17" s="101"/>
      <c r="L17" s="75">
        <v>68.760000000000005</v>
      </c>
      <c r="M17" s="76">
        <v>132.875</v>
      </c>
      <c r="N17" s="76"/>
      <c r="O17" s="77"/>
      <c r="P17" s="75">
        <v>55.2</v>
      </c>
      <c r="Q17" s="76">
        <v>110.7</v>
      </c>
      <c r="R17" s="76">
        <v>62.125</v>
      </c>
      <c r="S17" s="78">
        <v>27.225000000000001</v>
      </c>
      <c r="T17" s="75"/>
      <c r="U17" s="76"/>
      <c r="V17" s="76"/>
      <c r="W17" s="77"/>
    </row>
    <row r="18" spans="1:26" s="1" customFormat="1" ht="23.25" customHeight="1">
      <c r="B18" s="1">
        <v>234</v>
      </c>
      <c r="C18" s="102" t="s">
        <v>56</v>
      </c>
      <c r="D18" s="103"/>
      <c r="E18" s="61"/>
      <c r="F18" s="62">
        <v>90</v>
      </c>
      <c r="G18" s="63">
        <v>8.85</v>
      </c>
      <c r="H18" s="64">
        <v>5.37</v>
      </c>
      <c r="I18" s="65">
        <v>9.8550000000000004</v>
      </c>
      <c r="J18" s="62">
        <v>102.88</v>
      </c>
      <c r="K18" s="26"/>
      <c r="L18" s="104">
        <v>7.0000000000000007E-2</v>
      </c>
      <c r="M18" s="64">
        <v>0.39</v>
      </c>
      <c r="N18" s="64">
        <v>10.91</v>
      </c>
      <c r="O18" s="65">
        <v>0.56000000000000005</v>
      </c>
      <c r="P18" s="104">
        <v>175.03</v>
      </c>
      <c r="Q18" s="64">
        <v>368.59500000000003</v>
      </c>
      <c r="R18" s="64">
        <v>23.512</v>
      </c>
      <c r="S18" s="105">
        <v>0.67500000000000004</v>
      </c>
    </row>
    <row r="19" spans="1:26" s="1" customFormat="1" ht="23.25" customHeight="1">
      <c r="B19" s="1">
        <v>128</v>
      </c>
      <c r="C19" s="102" t="s">
        <v>57</v>
      </c>
      <c r="D19" s="103"/>
      <c r="E19" s="61"/>
      <c r="F19" s="99">
        <v>210</v>
      </c>
      <c r="G19" s="100">
        <v>4.2</v>
      </c>
      <c r="H19" s="76">
        <v>0.84</v>
      </c>
      <c r="I19" s="77">
        <v>33.18</v>
      </c>
      <c r="J19" s="99">
        <v>158.6</v>
      </c>
      <c r="K19" s="101"/>
      <c r="L19" s="75">
        <v>0.2</v>
      </c>
      <c r="M19" s="76">
        <v>29</v>
      </c>
      <c r="N19" s="76"/>
      <c r="O19" s="77">
        <v>0.2</v>
      </c>
      <c r="P19" s="75">
        <v>24</v>
      </c>
      <c r="Q19" s="76">
        <v>108</v>
      </c>
      <c r="R19" s="76">
        <v>44</v>
      </c>
      <c r="S19" s="78">
        <v>1.6</v>
      </c>
    </row>
    <row r="20" spans="1:26" s="1" customFormat="1" ht="23.25" customHeight="1">
      <c r="B20" s="1">
        <v>331</v>
      </c>
      <c r="C20" s="102" t="s">
        <v>58</v>
      </c>
      <c r="D20" s="103"/>
      <c r="E20" s="61"/>
      <c r="F20" s="99">
        <v>20</v>
      </c>
      <c r="G20" s="100">
        <v>0.33</v>
      </c>
      <c r="H20" s="76">
        <v>1.01</v>
      </c>
      <c r="I20" s="77">
        <v>1.365</v>
      </c>
      <c r="J20" s="99">
        <v>20.39</v>
      </c>
      <c r="K20" s="101"/>
      <c r="L20" s="75">
        <v>5.0000000000000001E-4</v>
      </c>
      <c r="M20" s="76">
        <v>0.4</v>
      </c>
      <c r="N20" s="76">
        <v>5.9</v>
      </c>
      <c r="O20" s="77">
        <v>23.91</v>
      </c>
      <c r="P20" s="75">
        <v>5.77</v>
      </c>
      <c r="Q20" s="76">
        <v>6.51</v>
      </c>
      <c r="R20" s="76">
        <v>2.0569999999999999</v>
      </c>
      <c r="S20" s="78">
        <v>0.09</v>
      </c>
    </row>
    <row r="21" spans="1:26" s="1" customFormat="1" ht="20.25">
      <c r="B21" s="1">
        <v>345</v>
      </c>
      <c r="C21" s="96" t="s">
        <v>59</v>
      </c>
      <c r="D21" s="98"/>
      <c r="E21" s="68"/>
      <c r="F21" s="99">
        <v>200</v>
      </c>
      <c r="G21" s="63">
        <v>0.52</v>
      </c>
      <c r="H21" s="64">
        <v>0.18</v>
      </c>
      <c r="I21" s="65">
        <v>24.84</v>
      </c>
      <c r="J21" s="62">
        <v>102.9</v>
      </c>
      <c r="K21" s="26"/>
      <c r="L21" s="104">
        <v>0.02</v>
      </c>
      <c r="M21" s="64">
        <v>59.4</v>
      </c>
      <c r="N21" s="64"/>
      <c r="O21" s="65">
        <v>0.2</v>
      </c>
      <c r="P21" s="104">
        <v>23.4</v>
      </c>
      <c r="Q21" s="64">
        <v>23.4</v>
      </c>
      <c r="R21" s="64">
        <v>17</v>
      </c>
      <c r="S21" s="105">
        <v>60.3</v>
      </c>
      <c r="W21" s="1" t="s">
        <v>36</v>
      </c>
    </row>
    <row r="22" spans="1:26" s="1" customFormat="1" ht="25.5" customHeight="1">
      <c r="C22" s="59" t="s">
        <v>29</v>
      </c>
      <c r="D22" s="60"/>
      <c r="E22" s="60"/>
      <c r="F22" s="62">
        <v>50</v>
      </c>
      <c r="G22" s="63">
        <v>3.95</v>
      </c>
      <c r="H22" s="64">
        <v>0.5</v>
      </c>
      <c r="I22" s="65">
        <v>0.24</v>
      </c>
      <c r="J22" s="62">
        <v>116.9</v>
      </c>
      <c r="K22" s="55"/>
      <c r="L22" s="56">
        <v>0.05</v>
      </c>
      <c r="M22" s="53"/>
      <c r="N22" s="53"/>
      <c r="O22" s="54">
        <v>0.36</v>
      </c>
      <c r="P22" s="56">
        <v>7</v>
      </c>
      <c r="Q22" s="53">
        <v>31.6</v>
      </c>
      <c r="R22" s="53">
        <v>9.4</v>
      </c>
      <c r="S22" s="66">
        <v>0.55000000000000004</v>
      </c>
    </row>
    <row r="23" spans="1:26" s="664" customFormat="1" ht="25.5" customHeight="1">
      <c r="C23" s="392" t="s">
        <v>159</v>
      </c>
      <c r="D23" s="60"/>
      <c r="E23" s="60"/>
      <c r="F23" s="62">
        <v>150</v>
      </c>
      <c r="G23" s="63">
        <v>0.6</v>
      </c>
      <c r="H23" s="64">
        <v>0.6</v>
      </c>
      <c r="I23" s="65">
        <v>14.7</v>
      </c>
      <c r="J23" s="62">
        <v>70.5</v>
      </c>
      <c r="K23" s="55"/>
      <c r="L23" s="56">
        <v>7.6999999999999999E-2</v>
      </c>
      <c r="M23" s="53">
        <v>8.8000000000000007</v>
      </c>
      <c r="N23" s="53"/>
      <c r="O23" s="54"/>
      <c r="P23" s="56">
        <v>24</v>
      </c>
      <c r="Q23" s="53">
        <v>16.5</v>
      </c>
      <c r="R23" s="53">
        <v>13.5</v>
      </c>
      <c r="S23" s="66">
        <v>1.55</v>
      </c>
    </row>
    <row r="24" spans="1:26" s="1" customFormat="1" ht="24" customHeight="1">
      <c r="C24" s="102" t="s">
        <v>35</v>
      </c>
      <c r="D24" s="51"/>
      <c r="E24" s="580"/>
      <c r="F24" s="62">
        <v>20</v>
      </c>
      <c r="G24" s="63">
        <v>1.58</v>
      </c>
      <c r="H24" s="64">
        <v>0.2</v>
      </c>
      <c r="I24" s="65">
        <v>9.66</v>
      </c>
      <c r="J24" s="62">
        <v>46.76</v>
      </c>
      <c r="K24" s="55"/>
      <c r="L24" s="56">
        <v>0.02</v>
      </c>
      <c r="M24" s="53"/>
      <c r="N24" s="53"/>
      <c r="O24" s="54">
        <v>0.26</v>
      </c>
      <c r="P24" s="56">
        <v>4.5999999999999996</v>
      </c>
      <c r="Q24" s="53">
        <v>17.399999999999999</v>
      </c>
      <c r="R24" s="53">
        <v>6.6</v>
      </c>
      <c r="S24" s="66">
        <v>0.22</v>
      </c>
    </row>
    <row r="25" spans="1:26" s="1" customFormat="1" ht="0.75" customHeight="1">
      <c r="C25" s="102"/>
      <c r="D25" s="175"/>
      <c r="E25" s="61"/>
      <c r="F25" s="62"/>
      <c r="G25" s="63"/>
      <c r="H25" s="64"/>
      <c r="I25" s="65"/>
      <c r="J25" s="62"/>
      <c r="K25" s="26"/>
      <c r="L25" s="104"/>
      <c r="M25" s="64"/>
      <c r="N25" s="64"/>
      <c r="O25" s="65"/>
      <c r="P25" s="104"/>
      <c r="Q25" s="64"/>
      <c r="R25" s="64"/>
      <c r="S25" s="105"/>
    </row>
    <row r="26" spans="1:26" s="1" customFormat="1" ht="20.25">
      <c r="C26" s="106"/>
      <c r="D26" s="42"/>
      <c r="E26" s="42" t="s">
        <v>30</v>
      </c>
      <c r="F26" s="43"/>
      <c r="G26" s="107">
        <f>SUM(G16:G25)</f>
        <v>35.295000000000002</v>
      </c>
      <c r="H26" s="107">
        <f>SUM(H16:H25)</f>
        <v>51.14</v>
      </c>
      <c r="I26" s="107">
        <f>SUM(I16:I25)</f>
        <v>118.96</v>
      </c>
      <c r="J26" s="108">
        <f>SUM(J16:J25)</f>
        <v>859.93</v>
      </c>
      <c r="K26" s="109">
        <v>0.35</v>
      </c>
      <c r="L26" s="110">
        <f t="shared" ref="L26:S26" si="1">SUM(L16:L25)</f>
        <v>69.217499999999987</v>
      </c>
      <c r="M26" s="107">
        <f t="shared" si="1"/>
        <v>255.28500000000003</v>
      </c>
      <c r="N26" s="107">
        <f t="shared" si="1"/>
        <v>16.810000000000002</v>
      </c>
      <c r="O26" s="107">
        <f t="shared" si="1"/>
        <v>27.79</v>
      </c>
      <c r="P26" s="110">
        <f t="shared" si="1"/>
        <v>362</v>
      </c>
      <c r="Q26" s="107">
        <f t="shared" si="1"/>
        <v>711.02499999999998</v>
      </c>
      <c r="R26" s="107">
        <f t="shared" si="1"/>
        <v>194.19399999999999</v>
      </c>
      <c r="S26" s="111">
        <f t="shared" si="1"/>
        <v>92.72999999999999</v>
      </c>
    </row>
    <row r="27" spans="1:26" s="1" customFormat="1" ht="20.25" hidden="1">
      <c r="A27" s="680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  <c r="X27" s="681"/>
      <c r="Y27" s="681"/>
      <c r="Z27" s="681"/>
    </row>
    <row r="28" spans="1:26" s="1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</row>
    <row r="29" spans="1:26" s="1" customFormat="1" ht="20.25" hidden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  <c r="X29" s="681"/>
      <c r="Y29" s="681"/>
      <c r="Z29" s="681"/>
    </row>
    <row r="30" spans="1:26" s="1" customFormat="1" ht="20.25" hidden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</row>
    <row r="31" spans="1:26" s="1" customFormat="1" ht="20.25" hidden="1">
      <c r="A31" s="681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1"/>
      <c r="R31" s="681"/>
      <c r="S31" s="681"/>
      <c r="T31" s="681"/>
      <c r="U31" s="681"/>
      <c r="V31" s="681"/>
      <c r="W31" s="681"/>
      <c r="X31" s="681"/>
      <c r="Y31" s="681"/>
      <c r="Z31" s="681"/>
    </row>
    <row r="32" spans="1:26" s="1" customFormat="1" ht="20.25" hidden="1">
      <c r="A32" s="681"/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</row>
    <row r="33" spans="2:19" s="1" customFormat="1" ht="21" thickBot="1">
      <c r="C33" s="113"/>
      <c r="D33" s="114"/>
      <c r="E33" s="115" t="s">
        <v>37</v>
      </c>
      <c r="F33" s="116"/>
      <c r="G33" s="115">
        <f>G14+G26</f>
        <v>65.314999999999998</v>
      </c>
      <c r="H33" s="115">
        <f>H14+H26+H31</f>
        <v>95.79</v>
      </c>
      <c r="I33" s="117">
        <f>I14+I26+I31</f>
        <v>154.66</v>
      </c>
      <c r="J33" s="118" t="s">
        <v>38</v>
      </c>
      <c r="K33" s="118" t="s">
        <v>39</v>
      </c>
      <c r="L33" s="119">
        <f t="shared" ref="L33:S33" si="2">L14+L26+L31</f>
        <v>69.312499999999986</v>
      </c>
      <c r="M33" s="120">
        <f t="shared" si="2"/>
        <v>262.29500000000002</v>
      </c>
      <c r="N33" s="120">
        <f t="shared" si="2"/>
        <v>387.11</v>
      </c>
      <c r="O33" s="120">
        <f t="shared" si="2"/>
        <v>54.83</v>
      </c>
      <c r="P33" s="120">
        <f t="shared" si="2"/>
        <v>765.38</v>
      </c>
      <c r="Q33" s="120">
        <f t="shared" si="2"/>
        <v>1191.895</v>
      </c>
      <c r="R33" s="120">
        <f t="shared" si="2"/>
        <v>264.98399999999998</v>
      </c>
      <c r="S33" s="121">
        <f t="shared" si="2"/>
        <v>98.469999999999985</v>
      </c>
    </row>
    <row r="34" spans="2:19" s="1" customFormat="1" ht="21" thickBot="1">
      <c r="C34" s="18"/>
      <c r="D34" s="16"/>
      <c r="E34" s="16"/>
      <c r="F34" s="122"/>
      <c r="G34" s="123"/>
      <c r="H34" s="123"/>
      <c r="I34" s="123"/>
      <c r="J34" s="176">
        <f>J14+J26+J31</f>
        <v>1530.33</v>
      </c>
      <c r="K34" s="125">
        <f>K14+K26+K31</f>
        <v>0.6</v>
      </c>
      <c r="L34" s="126"/>
      <c r="M34" s="127"/>
      <c r="N34" s="127"/>
      <c r="O34" s="127"/>
      <c r="P34" s="127"/>
      <c r="Q34" s="127"/>
      <c r="R34" s="127"/>
      <c r="S34" s="128"/>
    </row>
    <row r="35" spans="2:19" s="1" customFormat="1" ht="20.25">
      <c r="C35" s="159"/>
      <c r="D35" s="160"/>
      <c r="E35" s="160"/>
      <c r="F35" s="161"/>
      <c r="G35" s="162"/>
      <c r="H35" s="162"/>
      <c r="I35" s="162"/>
      <c r="J35" s="163"/>
      <c r="K35" s="163"/>
      <c r="L35" s="164"/>
      <c r="M35" s="162"/>
      <c r="N35" s="162"/>
      <c r="O35" s="162"/>
      <c r="P35" s="164"/>
      <c r="Q35" s="162"/>
      <c r="R35" s="162"/>
      <c r="S35" s="165"/>
    </row>
    <row r="36" spans="2:19" s="1" customFormat="1" ht="20.25">
      <c r="C36" s="4" t="s">
        <v>60</v>
      </c>
      <c r="D36" s="5"/>
      <c r="E36" s="5"/>
      <c r="F36" s="6"/>
      <c r="G36" s="7"/>
      <c r="H36" s="7"/>
      <c r="I36" s="7"/>
      <c r="J36" s="8"/>
      <c r="K36" s="8"/>
      <c r="L36" s="9"/>
      <c r="M36" s="7"/>
      <c r="N36" s="7"/>
      <c r="O36" s="7"/>
      <c r="P36" s="9"/>
      <c r="Q36" s="7"/>
      <c r="R36" s="7"/>
      <c r="S36" s="10"/>
    </row>
    <row r="37" spans="2:19" s="1" customFormat="1" ht="20.25">
      <c r="C37" s="11" t="str">
        <f>C4</f>
        <v>День       :  3</v>
      </c>
      <c r="D37" s="12"/>
      <c r="E37" s="12"/>
      <c r="F37" s="13" t="s">
        <v>2</v>
      </c>
      <c r="G37" s="14"/>
      <c r="H37" s="15" t="s">
        <v>3</v>
      </c>
      <c r="I37" s="16"/>
      <c r="J37" s="17" t="s">
        <v>4</v>
      </c>
      <c r="K37" s="17"/>
      <c r="L37" s="18"/>
      <c r="M37" s="16" t="s">
        <v>5</v>
      </c>
      <c r="N37" s="16"/>
      <c r="O37" s="16"/>
      <c r="P37" s="19" t="s">
        <v>6</v>
      </c>
      <c r="Q37" s="16"/>
      <c r="R37" s="16"/>
      <c r="S37" s="20"/>
    </row>
    <row r="38" spans="2:19" s="1" customFormat="1" ht="20.25">
      <c r="C38" s="24" t="s">
        <v>40</v>
      </c>
      <c r="D38" s="25"/>
      <c r="E38" s="5"/>
      <c r="F38" s="91" t="s">
        <v>8</v>
      </c>
      <c r="G38" s="10" t="s">
        <v>9</v>
      </c>
      <c r="H38" s="8" t="s">
        <v>10</v>
      </c>
      <c r="I38" s="9" t="s">
        <v>11</v>
      </c>
      <c r="J38" s="91" t="s">
        <v>12</v>
      </c>
      <c r="K38" s="55"/>
      <c r="L38" s="156" t="s">
        <v>13</v>
      </c>
      <c r="M38" s="15" t="s">
        <v>14</v>
      </c>
      <c r="N38" s="741" t="s">
        <v>169</v>
      </c>
      <c r="O38" s="15" t="s">
        <v>16</v>
      </c>
      <c r="P38" s="156" t="s">
        <v>17</v>
      </c>
      <c r="Q38" s="15" t="s">
        <v>18</v>
      </c>
      <c r="R38" s="15" t="s">
        <v>19</v>
      </c>
      <c r="S38" s="157" t="s">
        <v>20</v>
      </c>
    </row>
    <row r="39" spans="2:19" s="1" customFormat="1" ht="0.75" customHeight="1" thickBot="1">
      <c r="C39" s="34"/>
      <c r="D39" s="34"/>
      <c r="E39" s="35"/>
      <c r="F39" s="36"/>
      <c r="G39" s="37"/>
      <c r="H39" s="37"/>
      <c r="I39" s="37"/>
      <c r="J39" s="38"/>
      <c r="K39" s="38"/>
      <c r="L39" s="39"/>
      <c r="M39" s="37"/>
      <c r="N39" s="37"/>
      <c r="O39" s="37"/>
      <c r="P39" s="39"/>
      <c r="Q39" s="37"/>
      <c r="R39" s="37"/>
      <c r="S39" s="37"/>
    </row>
    <row r="40" spans="2:19" s="1" customFormat="1" ht="21" thickBot="1">
      <c r="C40" s="88" t="s">
        <v>21</v>
      </c>
      <c r="D40" s="41"/>
      <c r="E40" s="90"/>
      <c r="F40" s="91"/>
      <c r="G40" s="129"/>
      <c r="H40" s="129"/>
      <c r="I40" s="129"/>
      <c r="J40" s="55"/>
      <c r="K40" s="55"/>
      <c r="L40" s="130"/>
      <c r="M40" s="129"/>
      <c r="N40" s="129"/>
      <c r="O40" s="129"/>
      <c r="P40" s="130"/>
      <c r="Q40" s="129"/>
      <c r="R40" s="129"/>
      <c r="S40" s="131"/>
    </row>
    <row r="41" spans="2:19" s="1" customFormat="1" ht="22.5" customHeight="1">
      <c r="B41" s="174">
        <v>210</v>
      </c>
      <c r="C41" s="689" t="s">
        <v>51</v>
      </c>
      <c r="D41" s="690"/>
      <c r="E41" s="691"/>
      <c r="F41" s="99">
        <v>190</v>
      </c>
      <c r="G41" s="100">
        <v>18.690000000000001</v>
      </c>
      <c r="H41" s="76">
        <v>12.45</v>
      </c>
      <c r="I41" s="77">
        <v>5.96</v>
      </c>
      <c r="J41" s="99">
        <v>269.75</v>
      </c>
      <c r="K41" s="74"/>
      <c r="L41" s="75">
        <v>1.0999999999999999E-2</v>
      </c>
      <c r="M41" s="76">
        <v>5.43</v>
      </c>
      <c r="N41" s="76">
        <v>266</v>
      </c>
      <c r="O41" s="77">
        <v>0.68</v>
      </c>
      <c r="P41" s="75">
        <v>104.71</v>
      </c>
      <c r="Q41" s="76">
        <v>240.27</v>
      </c>
      <c r="R41" s="76">
        <v>26.81</v>
      </c>
      <c r="S41" s="78">
        <v>2.64</v>
      </c>
    </row>
    <row r="42" spans="2:19" s="1" customFormat="1" ht="24" customHeight="1">
      <c r="C42" s="67" t="s">
        <v>52</v>
      </c>
      <c r="D42" s="68"/>
      <c r="E42" s="68"/>
      <c r="F42" s="99">
        <v>15</v>
      </c>
      <c r="G42" s="100">
        <v>3.48</v>
      </c>
      <c r="H42" s="76">
        <v>4.43</v>
      </c>
      <c r="I42" s="77">
        <v>0</v>
      </c>
      <c r="J42" s="99">
        <v>53.75</v>
      </c>
      <c r="K42" s="74"/>
      <c r="L42" s="75">
        <v>4.0000000000000001E-3</v>
      </c>
      <c r="M42" s="76">
        <v>0.11</v>
      </c>
      <c r="N42" s="76">
        <v>39</v>
      </c>
      <c r="O42" s="77">
        <v>26</v>
      </c>
      <c r="P42" s="75">
        <v>132</v>
      </c>
      <c r="Q42" s="76">
        <v>75</v>
      </c>
      <c r="R42" s="76">
        <v>5.25</v>
      </c>
      <c r="S42" s="78">
        <v>0.15</v>
      </c>
    </row>
    <row r="43" spans="2:19" s="1" customFormat="1" ht="22.5" customHeight="1">
      <c r="C43" s="67" t="s">
        <v>53</v>
      </c>
      <c r="D43" s="68"/>
      <c r="E43" s="69"/>
      <c r="F43" s="70">
        <v>30</v>
      </c>
      <c r="G43" s="71">
        <v>0.3</v>
      </c>
      <c r="H43" s="72">
        <v>24.6</v>
      </c>
      <c r="I43" s="73">
        <v>0.3</v>
      </c>
      <c r="J43" s="70">
        <v>74.8</v>
      </c>
      <c r="K43" s="74"/>
      <c r="L43" s="75">
        <v>0</v>
      </c>
      <c r="M43" s="76">
        <v>0</v>
      </c>
      <c r="N43" s="76">
        <v>65.3</v>
      </c>
      <c r="O43" s="77">
        <v>0</v>
      </c>
      <c r="P43" s="75">
        <v>1</v>
      </c>
      <c r="Q43" s="76">
        <v>2</v>
      </c>
      <c r="R43" s="76">
        <v>0</v>
      </c>
      <c r="S43" s="78">
        <v>0</v>
      </c>
    </row>
    <row r="44" spans="2:19" s="1" customFormat="1" ht="24" customHeight="1">
      <c r="B44" s="1">
        <v>379</v>
      </c>
      <c r="C44" s="96" t="s">
        <v>54</v>
      </c>
      <c r="D44" s="98"/>
      <c r="E44" s="68"/>
      <c r="F44" s="99">
        <v>200</v>
      </c>
      <c r="G44" s="100">
        <v>3.6</v>
      </c>
      <c r="H44" s="76">
        <v>2.67</v>
      </c>
      <c r="I44" s="77">
        <v>29.2</v>
      </c>
      <c r="J44" s="99">
        <v>155.19999999999999</v>
      </c>
      <c r="K44" s="101"/>
      <c r="L44" s="75">
        <v>0.03</v>
      </c>
      <c r="M44" s="76">
        <v>1.47</v>
      </c>
      <c r="N44" s="76"/>
      <c r="O44" s="77"/>
      <c r="P44" s="75">
        <v>158.66999999999999</v>
      </c>
      <c r="Q44" s="76">
        <v>132</v>
      </c>
      <c r="R44" s="76">
        <v>29.33</v>
      </c>
      <c r="S44" s="78">
        <v>2.4</v>
      </c>
    </row>
    <row r="45" spans="2:19" s="1" customFormat="1" ht="25.5" customHeight="1" thickBot="1">
      <c r="C45" s="59" t="s">
        <v>29</v>
      </c>
      <c r="D45" s="60"/>
      <c r="E45" s="60"/>
      <c r="F45" s="62">
        <v>50</v>
      </c>
      <c r="G45" s="63">
        <v>3.95</v>
      </c>
      <c r="H45" s="64">
        <v>0.5</v>
      </c>
      <c r="I45" s="65">
        <v>0.24</v>
      </c>
      <c r="J45" s="62">
        <v>116.9</v>
      </c>
      <c r="K45" s="55"/>
      <c r="L45" s="56">
        <v>0.05</v>
      </c>
      <c r="M45" s="53"/>
      <c r="N45" s="53"/>
      <c r="O45" s="54">
        <v>0.36</v>
      </c>
      <c r="P45" s="56">
        <v>7</v>
      </c>
      <c r="Q45" s="53">
        <v>31.6</v>
      </c>
      <c r="R45" s="53">
        <v>9.4</v>
      </c>
      <c r="S45" s="66">
        <v>0.55000000000000004</v>
      </c>
    </row>
    <row r="46" spans="2:19" s="1" customFormat="1" ht="6" hidden="1" customHeight="1">
      <c r="C46" s="102"/>
      <c r="D46" s="103"/>
      <c r="E46" s="61"/>
      <c r="F46" s="62"/>
      <c r="G46" s="63"/>
      <c r="H46" s="64"/>
      <c r="I46" s="65"/>
      <c r="J46" s="62"/>
      <c r="K46" s="55"/>
      <c r="L46" s="104"/>
      <c r="M46" s="64"/>
      <c r="N46" s="64"/>
      <c r="O46" s="65"/>
      <c r="P46" s="104"/>
      <c r="Q46" s="64"/>
      <c r="R46" s="64"/>
      <c r="S46" s="105"/>
    </row>
    <row r="47" spans="2:19" s="1" customFormat="1" ht="21" thickBot="1">
      <c r="C47" s="79"/>
      <c r="D47" s="80"/>
      <c r="E47" s="80" t="s">
        <v>30</v>
      </c>
      <c r="F47" s="81"/>
      <c r="G47" s="82">
        <f>SUM(G41:G46)</f>
        <v>30.020000000000003</v>
      </c>
      <c r="H47" s="82">
        <f>SUM(H41:H46)</f>
        <v>44.650000000000006</v>
      </c>
      <c r="I47" s="82">
        <f>SUM(I41:I46)</f>
        <v>35.700000000000003</v>
      </c>
      <c r="J47" s="83">
        <f>SUM(J41:J46)</f>
        <v>670.4</v>
      </c>
      <c r="K47" s="84"/>
      <c r="L47" s="85">
        <f t="shared" ref="L47:S47" si="3">SUM(L41:L46)</f>
        <v>9.5000000000000001E-2</v>
      </c>
      <c r="M47" s="86">
        <f t="shared" si="3"/>
        <v>7.01</v>
      </c>
      <c r="N47" s="86">
        <f t="shared" si="3"/>
        <v>370.3</v>
      </c>
      <c r="O47" s="86">
        <f t="shared" si="3"/>
        <v>27.04</v>
      </c>
      <c r="P47" s="85">
        <f t="shared" si="3"/>
        <v>403.38</v>
      </c>
      <c r="Q47" s="86">
        <f t="shared" si="3"/>
        <v>480.87</v>
      </c>
      <c r="R47" s="86">
        <f t="shared" si="3"/>
        <v>70.790000000000006</v>
      </c>
      <c r="S47" s="87">
        <f t="shared" si="3"/>
        <v>5.7399999999999993</v>
      </c>
    </row>
    <row r="48" spans="2:19" s="1" customFormat="1" ht="21" thickBot="1">
      <c r="C48" s="88" t="s">
        <v>31</v>
      </c>
      <c r="D48" s="89"/>
      <c r="E48" s="90"/>
      <c r="F48" s="91"/>
      <c r="G48" s="92"/>
      <c r="H48" s="92"/>
      <c r="I48" s="92"/>
      <c r="J48" s="91"/>
      <c r="K48" s="394">
        <v>0.25</v>
      </c>
      <c r="L48" s="93"/>
      <c r="M48" s="92"/>
      <c r="N48" s="92"/>
      <c r="O48" s="92"/>
      <c r="P48" s="93"/>
      <c r="Q48" s="92"/>
      <c r="R48" s="92"/>
      <c r="S48" s="94"/>
    </row>
    <row r="49" spans="1:26" s="595" customFormat="1" ht="22.5" customHeight="1">
      <c r="B49" s="595">
        <v>45</v>
      </c>
      <c r="C49" s="608" t="s">
        <v>151</v>
      </c>
      <c r="D49" s="609"/>
      <c r="E49" s="610"/>
      <c r="F49" s="611">
        <v>100</v>
      </c>
      <c r="G49" s="619">
        <v>0.66500000000000004</v>
      </c>
      <c r="H49" s="620">
        <v>6.08</v>
      </c>
      <c r="I49" s="621">
        <v>8.52</v>
      </c>
      <c r="J49" s="611">
        <v>94</v>
      </c>
      <c r="K49" s="622"/>
      <c r="L49" s="623">
        <v>0.02</v>
      </c>
      <c r="M49" s="620">
        <v>24.42</v>
      </c>
      <c r="N49" s="620"/>
      <c r="O49" s="621">
        <v>2.2999999999999998</v>
      </c>
      <c r="P49" s="623">
        <v>43</v>
      </c>
      <c r="Q49" s="620">
        <v>28.32</v>
      </c>
      <c r="R49" s="620">
        <v>16</v>
      </c>
      <c r="S49" s="624">
        <v>0.52</v>
      </c>
    </row>
    <row r="50" spans="1:26" s="1" customFormat="1" ht="22.5" customHeight="1">
      <c r="B50" s="1">
        <v>96</v>
      </c>
      <c r="C50" s="49" t="s">
        <v>55</v>
      </c>
      <c r="D50" s="50"/>
      <c r="E50" s="51"/>
      <c r="F50" s="99">
        <v>250</v>
      </c>
      <c r="G50" s="100">
        <v>14.6</v>
      </c>
      <c r="H50" s="76">
        <v>36.36</v>
      </c>
      <c r="I50" s="77">
        <v>16.600000000000001</v>
      </c>
      <c r="J50" s="99">
        <v>147</v>
      </c>
      <c r="K50" s="101"/>
      <c r="L50" s="75">
        <v>68.760000000000005</v>
      </c>
      <c r="M50" s="76">
        <v>132.875</v>
      </c>
      <c r="N50" s="76"/>
      <c r="O50" s="77"/>
      <c r="P50" s="75">
        <v>55.2</v>
      </c>
      <c r="Q50" s="76">
        <v>110.7</v>
      </c>
      <c r="R50" s="76">
        <v>62.125</v>
      </c>
      <c r="S50" s="78">
        <v>27.225000000000001</v>
      </c>
      <c r="T50" s="75"/>
      <c r="U50" s="76"/>
      <c r="V50" s="76"/>
      <c r="W50" s="77"/>
    </row>
    <row r="51" spans="1:26" s="1" customFormat="1" ht="23.25" customHeight="1">
      <c r="B51" s="1">
        <v>234</v>
      </c>
      <c r="C51" s="102" t="s">
        <v>56</v>
      </c>
      <c r="D51" s="103"/>
      <c r="E51" s="61"/>
      <c r="F51" s="62">
        <v>90</v>
      </c>
      <c r="G51" s="63">
        <v>8.85</v>
      </c>
      <c r="H51" s="64">
        <v>5.37</v>
      </c>
      <c r="I51" s="65">
        <v>9.8550000000000004</v>
      </c>
      <c r="J51" s="62">
        <v>102.88</v>
      </c>
      <c r="K51" s="26"/>
      <c r="L51" s="104">
        <v>7.0000000000000007E-2</v>
      </c>
      <c r="M51" s="64">
        <v>0.39</v>
      </c>
      <c r="N51" s="64">
        <v>10.91</v>
      </c>
      <c r="O51" s="65">
        <v>0.56000000000000005</v>
      </c>
      <c r="P51" s="104">
        <v>175.03</v>
      </c>
      <c r="Q51" s="64">
        <v>368.59500000000003</v>
      </c>
      <c r="R51" s="64">
        <v>23.512</v>
      </c>
      <c r="S51" s="105">
        <v>0.67500000000000004</v>
      </c>
    </row>
    <row r="52" spans="1:26" s="1" customFormat="1" ht="23.25" customHeight="1">
      <c r="B52" s="1">
        <v>128</v>
      </c>
      <c r="C52" s="102" t="s">
        <v>57</v>
      </c>
      <c r="D52" s="103"/>
      <c r="E52" s="61"/>
      <c r="F52" s="99">
        <v>210</v>
      </c>
      <c r="G52" s="100">
        <v>4.2</v>
      </c>
      <c r="H52" s="76">
        <v>0.84</v>
      </c>
      <c r="I52" s="77">
        <v>33.18</v>
      </c>
      <c r="J52" s="99">
        <v>158.6</v>
      </c>
      <c r="K52" s="101"/>
      <c r="L52" s="75">
        <v>0.2</v>
      </c>
      <c r="M52" s="76">
        <v>29</v>
      </c>
      <c r="N52" s="76"/>
      <c r="O52" s="77">
        <v>0.2</v>
      </c>
      <c r="P52" s="75">
        <v>24</v>
      </c>
      <c r="Q52" s="76">
        <v>108</v>
      </c>
      <c r="R52" s="76">
        <v>44</v>
      </c>
      <c r="S52" s="78">
        <v>1.6</v>
      </c>
    </row>
    <row r="53" spans="1:26" s="1" customFormat="1" ht="23.25" customHeight="1">
      <c r="B53" s="1">
        <v>331</v>
      </c>
      <c r="C53" s="102" t="s">
        <v>58</v>
      </c>
      <c r="D53" s="103"/>
      <c r="E53" s="61"/>
      <c r="F53" s="99">
        <v>20</v>
      </c>
      <c r="G53" s="100">
        <v>0.33</v>
      </c>
      <c r="H53" s="76">
        <v>1.01</v>
      </c>
      <c r="I53" s="77">
        <v>1.365</v>
      </c>
      <c r="J53" s="99">
        <v>20.39</v>
      </c>
      <c r="K53" s="101"/>
      <c r="L53" s="75">
        <v>5.0000000000000001E-4</v>
      </c>
      <c r="M53" s="76">
        <v>0.4</v>
      </c>
      <c r="N53" s="76">
        <v>5.9</v>
      </c>
      <c r="O53" s="77">
        <v>23.91</v>
      </c>
      <c r="P53" s="75">
        <v>5.77</v>
      </c>
      <c r="Q53" s="76">
        <v>6.51</v>
      </c>
      <c r="R53" s="76">
        <v>2.0569999999999999</v>
      </c>
      <c r="S53" s="78">
        <v>0.09</v>
      </c>
    </row>
    <row r="54" spans="1:26" s="1" customFormat="1" ht="20.25">
      <c r="B54" s="1">
        <v>345</v>
      </c>
      <c r="C54" s="96" t="s">
        <v>59</v>
      </c>
      <c r="D54" s="98"/>
      <c r="E54" s="68"/>
      <c r="F54" s="99">
        <v>200</v>
      </c>
      <c r="G54" s="63">
        <v>0.52</v>
      </c>
      <c r="H54" s="64">
        <v>0.18</v>
      </c>
      <c r="I54" s="65">
        <v>24.84</v>
      </c>
      <c r="J54" s="62">
        <v>102.9</v>
      </c>
      <c r="K54" s="26"/>
      <c r="L54" s="104">
        <v>0.02</v>
      </c>
      <c r="M54" s="64">
        <v>59.4</v>
      </c>
      <c r="N54" s="64"/>
      <c r="O54" s="65">
        <v>0.2</v>
      </c>
      <c r="P54" s="104">
        <v>23.4</v>
      </c>
      <c r="Q54" s="64">
        <v>23.4</v>
      </c>
      <c r="R54" s="64">
        <v>17</v>
      </c>
      <c r="S54" s="105">
        <v>60.3</v>
      </c>
      <c r="W54" s="1" t="s">
        <v>36</v>
      </c>
    </row>
    <row r="55" spans="1:26" s="1" customFormat="1" ht="25.5" customHeight="1">
      <c r="C55" s="59" t="s">
        <v>29</v>
      </c>
      <c r="D55" s="60"/>
      <c r="E55" s="60"/>
      <c r="F55" s="62">
        <v>50</v>
      </c>
      <c r="G55" s="63">
        <v>3.95</v>
      </c>
      <c r="H55" s="64">
        <v>0.5</v>
      </c>
      <c r="I55" s="65">
        <v>0.24</v>
      </c>
      <c r="J55" s="62">
        <v>116.9</v>
      </c>
      <c r="K55" s="55"/>
      <c r="L55" s="56">
        <v>0.05</v>
      </c>
      <c r="M55" s="53"/>
      <c r="N55" s="53"/>
      <c r="O55" s="54">
        <v>0.36</v>
      </c>
      <c r="P55" s="56">
        <v>7</v>
      </c>
      <c r="Q55" s="53">
        <v>31.6</v>
      </c>
      <c r="R55" s="53">
        <v>9.4</v>
      </c>
      <c r="S55" s="66">
        <v>0.55000000000000004</v>
      </c>
    </row>
    <row r="56" spans="1:26" s="1" customFormat="1" ht="24" customHeight="1">
      <c r="C56" s="102" t="s">
        <v>35</v>
      </c>
      <c r="D56" s="51"/>
      <c r="E56" s="580"/>
      <c r="F56" s="62">
        <v>20</v>
      </c>
      <c r="G56" s="63">
        <v>1.58</v>
      </c>
      <c r="H56" s="64">
        <v>0.2</v>
      </c>
      <c r="I56" s="65">
        <v>9.66</v>
      </c>
      <c r="J56" s="62">
        <v>46.76</v>
      </c>
      <c r="K56" s="55"/>
      <c r="L56" s="56">
        <v>0.02</v>
      </c>
      <c r="M56" s="53"/>
      <c r="N56" s="53"/>
      <c r="O56" s="54">
        <v>0.26</v>
      </c>
      <c r="P56" s="56">
        <v>4.5999999999999996</v>
      </c>
      <c r="Q56" s="53">
        <v>17.399999999999999</v>
      </c>
      <c r="R56" s="53">
        <v>6.6</v>
      </c>
      <c r="S56" s="66">
        <v>0.22</v>
      </c>
    </row>
    <row r="57" spans="1:26" s="1" customFormat="1" ht="26.25" customHeight="1">
      <c r="C57" s="134"/>
      <c r="D57" s="135"/>
      <c r="E57" s="69"/>
      <c r="F57" s="70"/>
      <c r="G57" s="71"/>
      <c r="H57" s="72"/>
      <c r="I57" s="73"/>
      <c r="J57" s="70"/>
      <c r="K57" s="101"/>
      <c r="L57" s="132"/>
      <c r="M57" s="72"/>
      <c r="N57" s="72"/>
      <c r="O57" s="73"/>
      <c r="P57" s="132"/>
      <c r="Q57" s="72"/>
      <c r="R57" s="72"/>
      <c r="S57" s="73"/>
    </row>
    <row r="58" spans="1:26" s="1" customFormat="1" ht="20.25">
      <c r="C58" s="102"/>
      <c r="D58" s="103"/>
      <c r="E58" s="61"/>
      <c r="F58" s="62"/>
      <c r="G58" s="63"/>
      <c r="H58" s="64"/>
      <c r="I58" s="65"/>
      <c r="J58" s="62"/>
      <c r="K58" s="55"/>
      <c r="L58" s="177"/>
      <c r="M58" s="178"/>
      <c r="N58" s="178"/>
      <c r="O58" s="179"/>
      <c r="P58" s="177"/>
      <c r="Q58" s="178"/>
      <c r="R58" s="178"/>
      <c r="S58" s="180"/>
    </row>
    <row r="59" spans="1:26" s="1" customFormat="1" ht="20.25">
      <c r="C59" s="181"/>
      <c r="D59" s="182"/>
      <c r="E59" s="80" t="s">
        <v>30</v>
      </c>
      <c r="F59" s="6"/>
      <c r="G59" s="86">
        <f>SUM(G50:G58)</f>
        <v>34.029999999999994</v>
      </c>
      <c r="H59" s="86">
        <f>SUM(H50:H58)</f>
        <v>44.46</v>
      </c>
      <c r="I59" s="86">
        <f>SUM(I50:I58)</f>
        <v>95.74</v>
      </c>
      <c r="J59" s="183">
        <f>SUM(J50:J57)</f>
        <v>695.43</v>
      </c>
      <c r="K59" s="184">
        <v>0.35</v>
      </c>
      <c r="L59" s="85">
        <f t="shared" ref="L59:S59" si="4">SUM(L50:L58)</f>
        <v>69.120499999999993</v>
      </c>
      <c r="M59" s="86">
        <f t="shared" si="4"/>
        <v>222.065</v>
      </c>
      <c r="N59" s="86">
        <f t="shared" si="4"/>
        <v>16.810000000000002</v>
      </c>
      <c r="O59" s="86">
        <f t="shared" si="4"/>
        <v>25.490000000000002</v>
      </c>
      <c r="P59" s="85">
        <f t="shared" si="4"/>
        <v>295</v>
      </c>
      <c r="Q59" s="86">
        <f t="shared" si="4"/>
        <v>666.20500000000004</v>
      </c>
      <c r="R59" s="86">
        <f t="shared" si="4"/>
        <v>164.69399999999999</v>
      </c>
      <c r="S59" s="87">
        <f t="shared" si="4"/>
        <v>90.66</v>
      </c>
    </row>
    <row r="60" spans="1:26" s="1" customFormat="1" ht="20.25">
      <c r="C60" s="185"/>
      <c r="D60" s="185"/>
      <c r="E60" s="90"/>
      <c r="F60" s="91"/>
      <c r="G60" s="92"/>
      <c r="H60" s="92"/>
      <c r="I60" s="92"/>
      <c r="J60" s="91"/>
      <c r="K60" s="26"/>
      <c r="L60" s="186"/>
      <c r="M60" s="187"/>
      <c r="N60" s="187"/>
      <c r="O60" s="187"/>
      <c r="P60" s="186"/>
      <c r="Q60" s="187"/>
      <c r="R60" s="187"/>
      <c r="S60" s="188"/>
    </row>
    <row r="61" spans="1:26" s="1" customFormat="1" ht="20.25" hidden="1">
      <c r="A61" s="680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  <c r="X61" s="681"/>
      <c r="Y61" s="681"/>
      <c r="Z61" s="681"/>
    </row>
    <row r="62" spans="1:26" s="1" customFormat="1" ht="20.25" hidden="1">
      <c r="A62" s="681"/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1"/>
      <c r="X62" s="681"/>
      <c r="Y62" s="681"/>
      <c r="Z62" s="681"/>
    </row>
    <row r="63" spans="1:26" s="1" customFormat="1" ht="20.25" hidden="1">
      <c r="A63" s="681"/>
      <c r="B63" s="681"/>
      <c r="C63" s="681"/>
      <c r="D63" s="681"/>
      <c r="E63" s="681"/>
      <c r="F63" s="681"/>
      <c r="G63" s="681"/>
      <c r="H63" s="681"/>
      <c r="I63" s="681"/>
      <c r="J63" s="681"/>
      <c r="K63" s="681"/>
      <c r="L63" s="681"/>
      <c r="M63" s="681"/>
      <c r="N63" s="681"/>
      <c r="O63" s="681"/>
      <c r="P63" s="681"/>
      <c r="Q63" s="681"/>
      <c r="R63" s="681"/>
      <c r="S63" s="681"/>
      <c r="T63" s="681"/>
      <c r="U63" s="681"/>
      <c r="V63" s="681"/>
      <c r="W63" s="681"/>
      <c r="X63" s="681"/>
      <c r="Y63" s="681"/>
      <c r="Z63" s="681"/>
    </row>
    <row r="64" spans="1:26" s="1" customFormat="1" ht="20.25" hidden="1">
      <c r="A64" s="681"/>
      <c r="B64" s="681"/>
      <c r="C64" s="681"/>
      <c r="D64" s="681"/>
      <c r="E64" s="681"/>
      <c r="F64" s="681"/>
      <c r="G64" s="681"/>
      <c r="H64" s="681"/>
      <c r="I64" s="681"/>
      <c r="J64" s="681"/>
      <c r="K64" s="681"/>
      <c r="L64" s="681"/>
      <c r="M64" s="681"/>
      <c r="N64" s="681"/>
      <c r="O64" s="681"/>
      <c r="P64" s="681"/>
      <c r="Q64" s="681"/>
      <c r="R64" s="681"/>
      <c r="S64" s="681"/>
      <c r="T64" s="681"/>
      <c r="U64" s="681"/>
      <c r="V64" s="681"/>
      <c r="W64" s="681"/>
      <c r="X64" s="681"/>
      <c r="Y64" s="681"/>
      <c r="Z64" s="681"/>
    </row>
    <row r="65" spans="1:26" s="1" customFormat="1" ht="20.25" hidden="1">
      <c r="A65" s="681"/>
      <c r="B65" s="681"/>
      <c r="C65" s="681"/>
      <c r="D65" s="681"/>
      <c r="E65" s="681"/>
      <c r="F65" s="681"/>
      <c r="G65" s="681"/>
      <c r="H65" s="681"/>
      <c r="I65" s="681"/>
      <c r="J65" s="681"/>
      <c r="K65" s="681"/>
      <c r="L65" s="681"/>
      <c r="M65" s="681"/>
      <c r="N65" s="681"/>
      <c r="O65" s="681"/>
      <c r="P65" s="681"/>
      <c r="Q65" s="681"/>
      <c r="R65" s="681"/>
      <c r="S65" s="681"/>
      <c r="T65" s="681"/>
      <c r="U65" s="681"/>
      <c r="V65" s="681"/>
      <c r="W65" s="681"/>
      <c r="X65" s="681"/>
      <c r="Y65" s="681"/>
      <c r="Z65" s="681"/>
    </row>
    <row r="66" spans="1:26" s="1" customFormat="1" ht="21" thickBot="1">
      <c r="C66" s="113"/>
      <c r="D66" s="114"/>
      <c r="E66" s="114" t="s">
        <v>37</v>
      </c>
      <c r="F66" s="116"/>
      <c r="G66" s="115">
        <f>G48+G59</f>
        <v>34.029999999999994</v>
      </c>
      <c r="H66" s="115">
        <f>H48+H59+H64</f>
        <v>44.46</v>
      </c>
      <c r="I66" s="117">
        <f>I48+I59+I64</f>
        <v>95.74</v>
      </c>
      <c r="J66" s="118" t="s">
        <v>38</v>
      </c>
      <c r="K66" s="167" t="s">
        <v>39</v>
      </c>
      <c r="L66" s="142">
        <f t="shared" ref="L66:S66" si="5">L48+L59+L64</f>
        <v>69.120499999999993</v>
      </c>
      <c r="M66" s="143">
        <f t="shared" si="5"/>
        <v>222.065</v>
      </c>
      <c r="N66" s="143">
        <f t="shared" si="5"/>
        <v>16.810000000000002</v>
      </c>
      <c r="O66" s="143">
        <f t="shared" si="5"/>
        <v>25.490000000000002</v>
      </c>
      <c r="P66" s="143">
        <f t="shared" si="5"/>
        <v>295</v>
      </c>
      <c r="Q66" s="143">
        <f t="shared" si="5"/>
        <v>666.20500000000004</v>
      </c>
      <c r="R66" s="143">
        <f t="shared" si="5"/>
        <v>164.69399999999999</v>
      </c>
      <c r="S66" s="144">
        <f t="shared" si="5"/>
        <v>90.66</v>
      </c>
      <c r="T66" s="158"/>
    </row>
    <row r="67" spans="1:26" s="1" customFormat="1" ht="21" thickBot="1">
      <c r="C67" s="18"/>
      <c r="D67" s="16"/>
      <c r="E67" s="16"/>
      <c r="F67" s="122"/>
      <c r="G67" s="123"/>
      <c r="H67" s="123"/>
      <c r="I67" s="123"/>
      <c r="J67" s="116">
        <f>J48+J59+J64</f>
        <v>695.43</v>
      </c>
      <c r="K67" s="146">
        <f>K48+K59+K64</f>
        <v>0.6</v>
      </c>
      <c r="L67" s="147"/>
      <c r="M67" s="127"/>
      <c r="N67" s="127"/>
      <c r="O67" s="127"/>
      <c r="P67" s="127"/>
      <c r="Q67" s="127"/>
      <c r="R67" s="127"/>
      <c r="S67" s="148"/>
    </row>
    <row r="68" spans="1:26" s="1" customFormat="1" ht="20.25"/>
    <row r="69" spans="1:26" s="189" customFormat="1"/>
    <row r="70" spans="1:26" s="189" customFormat="1"/>
    <row r="71" spans="1:26" s="189" customFormat="1"/>
    <row r="72" spans="1:26" s="189" customFormat="1"/>
  </sheetData>
  <mergeCells count="5">
    <mergeCell ref="A27:Z32"/>
    <mergeCell ref="A61:Z65"/>
    <mergeCell ref="A1:Z2"/>
    <mergeCell ref="C8:E8"/>
    <mergeCell ref="C41:E41"/>
  </mergeCells>
  <pageMargins left="0.25" right="0.25" top="0.75" bottom="0.75" header="0.30000001192092901" footer="0.30000001192092901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opLeftCell="B1" zoomScale="60" zoomScaleNormal="60" workbookViewId="0">
      <selection activeCell="N35" sqref="N35"/>
    </sheetView>
  </sheetViews>
  <sheetFormatPr defaultColWidth="9.140625" defaultRowHeight="15"/>
  <cols>
    <col min="1" max="1" width="2.42578125" hidden="1" customWidth="1"/>
    <col min="5" max="5" width="29" customWidth="1"/>
    <col min="6" max="18" width="13.140625" customWidth="1"/>
    <col min="19" max="19" width="12.85546875" customWidth="1"/>
    <col min="20" max="20" width="0.7109375" hidden="1" customWidth="1"/>
  </cols>
  <sheetData>
    <row r="1" spans="1:20" s="168" customFormat="1" ht="21"/>
    <row r="2" spans="1:20" s="168" customFormat="1" ht="21">
      <c r="C2" s="190" t="s">
        <v>61</v>
      </c>
      <c r="D2" s="191"/>
      <c r="E2" s="191"/>
      <c r="F2" s="192"/>
      <c r="G2" s="193"/>
      <c r="H2" s="193"/>
      <c r="I2" s="193"/>
      <c r="J2" s="194"/>
      <c r="K2" s="194"/>
      <c r="L2" s="195"/>
      <c r="M2" s="193"/>
      <c r="N2" s="193"/>
      <c r="O2" s="193"/>
      <c r="P2" s="195"/>
      <c r="Q2" s="193"/>
      <c r="R2" s="193"/>
      <c r="S2" s="196"/>
    </row>
    <row r="3" spans="1:20" s="168" customFormat="1" ht="21">
      <c r="C3" s="197" t="s">
        <v>62</v>
      </c>
      <c r="D3" s="198"/>
      <c r="E3" s="198"/>
      <c r="F3" s="199" t="s">
        <v>2</v>
      </c>
      <c r="G3" s="200"/>
      <c r="H3" s="201" t="s">
        <v>3</v>
      </c>
      <c r="I3" s="202"/>
      <c r="J3" s="203" t="s">
        <v>4</v>
      </c>
      <c r="K3" s="203"/>
      <c r="L3" s="204"/>
      <c r="M3" s="202" t="s">
        <v>5</v>
      </c>
      <c r="N3" s="202"/>
      <c r="O3" s="202"/>
      <c r="P3" s="205" t="s">
        <v>6</v>
      </c>
      <c r="Q3" s="202"/>
      <c r="R3" s="202"/>
      <c r="S3" s="206"/>
    </row>
    <row r="4" spans="1:20" s="168" customFormat="1" ht="21">
      <c r="C4" s="207" t="s">
        <v>7</v>
      </c>
      <c r="D4" s="208"/>
      <c r="E4" s="191"/>
      <c r="F4" s="209" t="s">
        <v>8</v>
      </c>
      <c r="G4" s="210" t="s">
        <v>9</v>
      </c>
      <c r="H4" s="211" t="s">
        <v>10</v>
      </c>
      <c r="I4" s="212" t="s">
        <v>11</v>
      </c>
      <c r="J4" s="209" t="s">
        <v>12</v>
      </c>
      <c r="K4" s="213"/>
      <c r="L4" s="214" t="s">
        <v>13</v>
      </c>
      <c r="M4" s="215" t="s">
        <v>14</v>
      </c>
      <c r="N4" s="742" t="s">
        <v>169</v>
      </c>
      <c r="O4" s="215" t="s">
        <v>16</v>
      </c>
      <c r="P4" s="214" t="s">
        <v>17</v>
      </c>
      <c r="Q4" s="215" t="s">
        <v>18</v>
      </c>
      <c r="R4" s="215" t="s">
        <v>19</v>
      </c>
      <c r="S4" s="216" t="s">
        <v>20</v>
      </c>
    </row>
    <row r="5" spans="1:20" s="168" customFormat="1" ht="3" customHeight="1">
      <c r="C5" s="217"/>
      <c r="D5" s="217"/>
      <c r="E5" s="218"/>
      <c r="F5" s="219"/>
      <c r="G5" s="220"/>
      <c r="H5" s="220"/>
      <c r="I5" s="220"/>
      <c r="J5" s="221"/>
      <c r="K5" s="221"/>
      <c r="L5" s="222"/>
      <c r="M5" s="220"/>
      <c r="N5" s="220"/>
      <c r="O5" s="220"/>
      <c r="P5" s="222"/>
      <c r="Q5" s="220"/>
      <c r="R5" s="220"/>
      <c r="S5" s="223"/>
    </row>
    <row r="6" spans="1:20" s="168" customFormat="1" ht="21">
      <c r="C6" s="224" t="s">
        <v>21</v>
      </c>
      <c r="D6" s="225"/>
      <c r="E6" s="226"/>
      <c r="F6" s="227"/>
      <c r="G6" s="228"/>
      <c r="H6" s="228"/>
      <c r="I6" s="228"/>
      <c r="J6" s="229"/>
      <c r="K6" s="229"/>
      <c r="L6" s="230"/>
      <c r="M6" s="228"/>
      <c r="N6" s="228"/>
      <c r="O6" s="228"/>
      <c r="P6" s="230"/>
      <c r="Q6" s="228"/>
      <c r="R6" s="228"/>
      <c r="S6" s="231"/>
    </row>
    <row r="7" spans="1:20" s="232" customFormat="1" ht="23.25" customHeight="1">
      <c r="B7" s="232">
        <v>173</v>
      </c>
      <c r="C7" s="233" t="s">
        <v>63</v>
      </c>
      <c r="D7" s="234"/>
      <c r="E7" s="235"/>
      <c r="F7" s="236">
        <v>250</v>
      </c>
      <c r="G7" s="237">
        <v>8.52</v>
      </c>
      <c r="H7" s="238">
        <v>13.33</v>
      </c>
      <c r="I7" s="239">
        <v>28.16</v>
      </c>
      <c r="J7" s="236">
        <v>371.25</v>
      </c>
      <c r="K7" s="240"/>
      <c r="L7" s="241">
        <v>0.22</v>
      </c>
      <c r="M7" s="238">
        <v>1.319</v>
      </c>
      <c r="N7" s="238">
        <v>65.09</v>
      </c>
      <c r="O7" s="239">
        <v>52.5</v>
      </c>
      <c r="P7" s="241">
        <v>157.26</v>
      </c>
      <c r="Q7" s="238">
        <v>209.5</v>
      </c>
      <c r="R7" s="238">
        <v>54.02</v>
      </c>
      <c r="S7" s="242">
        <v>1.43</v>
      </c>
    </row>
    <row r="8" spans="1:20" s="232" customFormat="1" ht="23.25" customHeight="1">
      <c r="B8" s="232">
        <v>382</v>
      </c>
      <c r="C8" s="243" t="s">
        <v>64</v>
      </c>
      <c r="D8" s="244"/>
      <c r="E8" s="245"/>
      <c r="F8" s="246">
        <v>200</v>
      </c>
      <c r="G8" s="247">
        <v>3.6</v>
      </c>
      <c r="H8" s="248">
        <v>2.67</v>
      </c>
      <c r="I8" s="249">
        <v>29.2</v>
      </c>
      <c r="J8" s="246">
        <v>155.19999999999999</v>
      </c>
      <c r="K8" s="250"/>
      <c r="L8" s="251">
        <v>0.03</v>
      </c>
      <c r="M8" s="252">
        <v>1.45</v>
      </c>
      <c r="N8" s="252"/>
      <c r="O8" s="253"/>
      <c r="P8" s="251">
        <v>158.66999999999999</v>
      </c>
      <c r="Q8" s="252">
        <v>132</v>
      </c>
      <c r="R8" s="252">
        <v>29.33</v>
      </c>
      <c r="S8" s="254">
        <v>2.4</v>
      </c>
    </row>
    <row r="9" spans="1:20" s="232" customFormat="1" ht="24" customHeight="1" thickBot="1">
      <c r="C9" s="255" t="s">
        <v>29</v>
      </c>
      <c r="D9" s="256"/>
      <c r="E9" s="256"/>
      <c r="F9" s="257">
        <v>50</v>
      </c>
      <c r="G9" s="258">
        <v>3.95</v>
      </c>
      <c r="H9" s="259">
        <v>0.5</v>
      </c>
      <c r="I9" s="260">
        <v>24.15</v>
      </c>
      <c r="J9" s="257">
        <v>116.9</v>
      </c>
      <c r="K9" s="240"/>
      <c r="L9" s="241">
        <v>0.05</v>
      </c>
      <c r="M9" s="238">
        <v>0</v>
      </c>
      <c r="N9" s="238">
        <v>0</v>
      </c>
      <c r="O9" s="239">
        <v>0.65</v>
      </c>
      <c r="P9" s="241">
        <v>11.5</v>
      </c>
      <c r="Q9" s="238">
        <v>43.5</v>
      </c>
      <c r="R9" s="238">
        <v>16.5</v>
      </c>
      <c r="S9" s="242">
        <v>0.55000000000000004</v>
      </c>
    </row>
    <row r="10" spans="1:20" s="232" customFormat="1" ht="20.25" hidden="1">
      <c r="A10" s="692"/>
      <c r="B10" s="681"/>
      <c r="C10" s="681"/>
      <c r="D10" s="681"/>
      <c r="E10" s="681"/>
      <c r="F10" s="681"/>
      <c r="G10" s="681"/>
      <c r="H10" s="681"/>
      <c r="I10" s="681"/>
      <c r="J10" s="681"/>
      <c r="K10" s="681"/>
      <c r="L10" s="681"/>
      <c r="M10" s="681"/>
      <c r="N10" s="681"/>
      <c r="O10" s="681"/>
      <c r="P10" s="681"/>
      <c r="Q10" s="681"/>
      <c r="R10" s="681"/>
      <c r="S10" s="681"/>
      <c r="T10" s="681"/>
    </row>
    <row r="11" spans="1:20" s="232" customFormat="1" ht="20.25" hidden="1">
      <c r="A11" s="681"/>
      <c r="B11" s="681"/>
      <c r="C11" s="681"/>
      <c r="D11" s="681"/>
      <c r="E11" s="681"/>
      <c r="F11" s="681"/>
      <c r="G11" s="681"/>
      <c r="H11" s="681"/>
      <c r="I11" s="681"/>
      <c r="J11" s="681"/>
      <c r="K11" s="681"/>
      <c r="L11" s="681"/>
      <c r="M11" s="681"/>
      <c r="N11" s="681"/>
      <c r="O11" s="681"/>
      <c r="P11" s="681"/>
      <c r="Q11" s="681"/>
      <c r="R11" s="681"/>
      <c r="S11" s="681"/>
      <c r="T11" s="681"/>
    </row>
    <row r="12" spans="1:20" s="232" customFormat="1" ht="21" thickBot="1">
      <c r="C12" s="261"/>
      <c r="D12" s="262"/>
      <c r="E12" s="262" t="s">
        <v>30</v>
      </c>
      <c r="F12" s="263"/>
      <c r="G12" s="264">
        <f>SUM(G7:G11)</f>
        <v>16.07</v>
      </c>
      <c r="H12" s="264">
        <f>SUM(H7:H11)</f>
        <v>16.5</v>
      </c>
      <c r="I12" s="264">
        <f>SUM(I7:I11)</f>
        <v>81.509999999999991</v>
      </c>
      <c r="J12" s="265">
        <f>SUM(J7:J11)</f>
        <v>643.35</v>
      </c>
      <c r="K12" s="266">
        <v>0.25</v>
      </c>
      <c r="L12" s="267">
        <f t="shared" ref="L12:S12" si="0">SUM(L7:L11)</f>
        <v>0.3</v>
      </c>
      <c r="M12" s="268">
        <f t="shared" si="0"/>
        <v>2.7690000000000001</v>
      </c>
      <c r="N12" s="268">
        <f t="shared" si="0"/>
        <v>65.09</v>
      </c>
      <c r="O12" s="268">
        <f t="shared" si="0"/>
        <v>53.15</v>
      </c>
      <c r="P12" s="267">
        <f t="shared" si="0"/>
        <v>327.42999999999995</v>
      </c>
      <c r="Q12" s="268">
        <f t="shared" si="0"/>
        <v>385</v>
      </c>
      <c r="R12" s="268">
        <f t="shared" si="0"/>
        <v>99.85</v>
      </c>
      <c r="S12" s="269">
        <f t="shared" si="0"/>
        <v>4.38</v>
      </c>
    </row>
    <row r="13" spans="1:20" s="232" customFormat="1" ht="21" thickBot="1">
      <c r="C13" s="270" t="s">
        <v>31</v>
      </c>
      <c r="D13" s="271"/>
      <c r="E13" s="272"/>
      <c r="F13" s="273"/>
      <c r="G13" s="274"/>
      <c r="H13" s="274"/>
      <c r="I13" s="274"/>
      <c r="J13" s="273"/>
      <c r="K13" s="275"/>
      <c r="L13" s="276"/>
      <c r="M13" s="274"/>
      <c r="N13" s="274"/>
      <c r="O13" s="274"/>
      <c r="P13" s="276"/>
      <c r="Q13" s="274"/>
      <c r="R13" s="274"/>
      <c r="S13" s="277"/>
    </row>
    <row r="14" spans="1:20" s="625" customFormat="1" ht="25.5" customHeight="1">
      <c r="B14" s="625">
        <v>52</v>
      </c>
      <c r="C14" s="626" t="s">
        <v>65</v>
      </c>
      <c r="D14" s="627"/>
      <c r="E14" s="628"/>
      <c r="F14" s="612">
        <v>100</v>
      </c>
      <c r="G14" s="613">
        <v>1.5</v>
      </c>
      <c r="H14" s="614">
        <v>10.1</v>
      </c>
      <c r="I14" s="615">
        <v>8.5</v>
      </c>
      <c r="J14" s="612">
        <v>131.69999999999999</v>
      </c>
      <c r="K14" s="616"/>
      <c r="L14" s="617">
        <v>0</v>
      </c>
      <c r="M14" s="614">
        <v>5.5</v>
      </c>
      <c r="N14" s="614">
        <v>0</v>
      </c>
      <c r="O14" s="615">
        <v>4.5</v>
      </c>
      <c r="P14" s="617">
        <v>37</v>
      </c>
      <c r="Q14" s="614">
        <v>42</v>
      </c>
      <c r="R14" s="614">
        <v>22</v>
      </c>
      <c r="S14" s="618">
        <v>1.4</v>
      </c>
    </row>
    <row r="15" spans="1:20" s="232" customFormat="1" ht="24" customHeight="1">
      <c r="B15" s="232">
        <v>101</v>
      </c>
      <c r="C15" s="233" t="s">
        <v>66</v>
      </c>
      <c r="D15" s="234"/>
      <c r="E15" s="235"/>
      <c r="F15" s="236">
        <v>250</v>
      </c>
      <c r="G15" s="237">
        <v>11.6</v>
      </c>
      <c r="H15" s="238">
        <v>30</v>
      </c>
      <c r="I15" s="239">
        <v>30.28</v>
      </c>
      <c r="J15" s="236">
        <v>237.6</v>
      </c>
      <c r="K15" s="275"/>
      <c r="L15" s="241">
        <v>0.8</v>
      </c>
      <c r="M15" s="238">
        <v>107</v>
      </c>
      <c r="N15" s="238"/>
      <c r="O15" s="239">
        <v>2.2999999999999998</v>
      </c>
      <c r="P15" s="241">
        <v>36</v>
      </c>
      <c r="Q15" s="238">
        <v>72</v>
      </c>
      <c r="R15" s="238">
        <v>44</v>
      </c>
      <c r="S15" s="242">
        <v>24</v>
      </c>
    </row>
    <row r="16" spans="1:20" s="232" customFormat="1" ht="25.5" customHeight="1">
      <c r="B16" s="232">
        <v>288</v>
      </c>
      <c r="C16" s="278" t="s">
        <v>67</v>
      </c>
      <c r="D16" s="279"/>
      <c r="E16" s="280"/>
      <c r="F16" s="281">
        <v>110</v>
      </c>
      <c r="G16" s="282">
        <v>11.52</v>
      </c>
      <c r="H16" s="252">
        <v>13.61</v>
      </c>
      <c r="I16" s="253"/>
      <c r="J16" s="281">
        <v>231.37</v>
      </c>
      <c r="K16" s="283"/>
      <c r="L16" s="251">
        <v>7.0000000000000007E-2</v>
      </c>
      <c r="M16" s="252">
        <v>0.35</v>
      </c>
      <c r="N16" s="252">
        <v>9.6999999999999993</v>
      </c>
      <c r="O16" s="253">
        <v>0.5</v>
      </c>
      <c r="P16" s="251">
        <v>155.59</v>
      </c>
      <c r="Q16" s="252">
        <v>327.14</v>
      </c>
      <c r="R16" s="252">
        <v>20.9</v>
      </c>
      <c r="S16" s="587">
        <v>0.6</v>
      </c>
    </row>
    <row r="17" spans="1:20" s="232" customFormat="1" ht="25.5" customHeight="1">
      <c r="B17" s="232">
        <v>304</v>
      </c>
      <c r="C17" s="284" t="s">
        <v>68</v>
      </c>
      <c r="D17" s="285"/>
      <c r="E17" s="286"/>
      <c r="F17" s="257">
        <v>185</v>
      </c>
      <c r="G17" s="258">
        <v>2.2000000000000002</v>
      </c>
      <c r="H17" s="259">
        <v>6.68</v>
      </c>
      <c r="I17" s="260">
        <v>45.22</v>
      </c>
      <c r="J17" s="257">
        <v>260.41000000000003</v>
      </c>
      <c r="K17" s="275"/>
      <c r="L17" s="287">
        <v>3.6999999999999998E-2</v>
      </c>
      <c r="M17" s="259"/>
      <c r="N17" s="259">
        <v>33.299999999999997</v>
      </c>
      <c r="O17" s="260">
        <v>0.74</v>
      </c>
      <c r="P17" s="287">
        <v>3.22</v>
      </c>
      <c r="Q17" s="259">
        <v>75.849999999999994</v>
      </c>
      <c r="R17" s="259">
        <v>23.44</v>
      </c>
      <c r="S17" s="588">
        <v>0.65</v>
      </c>
    </row>
    <row r="18" spans="1:20" s="232" customFormat="1" ht="25.5" customHeight="1">
      <c r="B18" s="232">
        <v>304</v>
      </c>
      <c r="C18" s="284" t="s">
        <v>107</v>
      </c>
      <c r="D18" s="285"/>
      <c r="E18" s="286"/>
      <c r="F18" s="257">
        <v>200</v>
      </c>
      <c r="G18" s="258">
        <v>2.2000000000000002</v>
      </c>
      <c r="H18" s="259">
        <v>6.68</v>
      </c>
      <c r="I18" s="260">
        <v>45.22</v>
      </c>
      <c r="J18" s="257">
        <v>260.41000000000003</v>
      </c>
      <c r="K18" s="275"/>
      <c r="L18" s="287">
        <v>3.6999999999999998E-2</v>
      </c>
      <c r="M18" s="259"/>
      <c r="N18" s="259">
        <v>33.299999999999997</v>
      </c>
      <c r="O18" s="260">
        <v>0.74</v>
      </c>
      <c r="P18" s="287">
        <v>3.22</v>
      </c>
      <c r="Q18" s="259">
        <v>75.849999999999994</v>
      </c>
      <c r="R18" s="259">
        <v>23.44</v>
      </c>
      <c r="S18" s="586">
        <v>0.65</v>
      </c>
    </row>
    <row r="19" spans="1:20" s="232" customFormat="1" ht="23.25" customHeight="1">
      <c r="C19" s="284" t="s">
        <v>29</v>
      </c>
      <c r="D19" s="285"/>
      <c r="E19" s="257"/>
      <c r="F19" s="257">
        <v>50</v>
      </c>
      <c r="G19" s="258">
        <v>3.95</v>
      </c>
      <c r="H19" s="259">
        <v>0.5</v>
      </c>
      <c r="I19" s="260">
        <v>24.15</v>
      </c>
      <c r="J19" s="257">
        <v>116.9</v>
      </c>
      <c r="K19" s="275"/>
      <c r="L19" s="287">
        <v>0.05</v>
      </c>
      <c r="M19" s="259">
        <v>0</v>
      </c>
      <c r="N19" s="259">
        <v>0</v>
      </c>
      <c r="O19" s="260">
        <v>0.65</v>
      </c>
      <c r="P19" s="287">
        <v>11.5</v>
      </c>
      <c r="Q19" s="259">
        <v>43.5</v>
      </c>
      <c r="R19" s="259">
        <v>16.5</v>
      </c>
      <c r="S19" s="254">
        <v>0.55000000000000004</v>
      </c>
    </row>
    <row r="20" spans="1:20" s="665" customFormat="1" ht="23.25" customHeight="1">
      <c r="C20" s="374" t="s">
        <v>162</v>
      </c>
      <c r="D20" s="286"/>
      <c r="E20" s="667"/>
      <c r="F20" s="257">
        <v>200</v>
      </c>
      <c r="G20" s="258">
        <v>0</v>
      </c>
      <c r="H20" s="259">
        <v>0</v>
      </c>
      <c r="I20" s="260">
        <v>19</v>
      </c>
      <c r="J20" s="257">
        <v>80</v>
      </c>
      <c r="K20" s="275"/>
      <c r="L20" s="287">
        <v>0.03</v>
      </c>
      <c r="M20" s="259">
        <v>10</v>
      </c>
      <c r="N20" s="259">
        <v>0.12</v>
      </c>
      <c r="O20" s="260"/>
      <c r="P20" s="287">
        <v>0</v>
      </c>
      <c r="Q20" s="259">
        <v>0</v>
      </c>
      <c r="R20" s="259">
        <v>0</v>
      </c>
      <c r="S20" s="668">
        <v>0</v>
      </c>
    </row>
    <row r="21" spans="1:20" s="232" customFormat="1" ht="27" customHeight="1">
      <c r="C21" s="702" t="s">
        <v>35</v>
      </c>
      <c r="D21" s="703"/>
      <c r="E21" s="704"/>
      <c r="F21" s="257">
        <v>20</v>
      </c>
      <c r="G21" s="258">
        <v>1.32</v>
      </c>
      <c r="H21" s="259">
        <v>0.24</v>
      </c>
      <c r="I21" s="260">
        <v>6.68</v>
      </c>
      <c r="J21" s="257">
        <v>34.799999999999997</v>
      </c>
      <c r="K21" s="240"/>
      <c r="L21" s="241">
        <v>3.5000000000000003E-2</v>
      </c>
      <c r="M21" s="238">
        <v>0</v>
      </c>
      <c r="N21" s="238">
        <v>0</v>
      </c>
      <c r="O21" s="239">
        <v>0.26</v>
      </c>
      <c r="P21" s="594">
        <v>7</v>
      </c>
      <c r="Q21" s="238">
        <v>31.6</v>
      </c>
      <c r="R21" s="238">
        <v>9.4</v>
      </c>
      <c r="S21" s="288">
        <v>0.78</v>
      </c>
    </row>
    <row r="22" spans="1:20" s="232" customFormat="1" ht="21" thickBot="1">
      <c r="C22" s="693"/>
      <c r="D22" s="694"/>
      <c r="E22" s="695"/>
      <c r="F22" s="257"/>
      <c r="G22" s="258"/>
      <c r="H22" s="259"/>
      <c r="I22" s="260"/>
      <c r="J22" s="257"/>
      <c r="K22" s="240"/>
      <c r="L22" s="241"/>
      <c r="M22" s="238"/>
      <c r="N22" s="238"/>
      <c r="O22" s="239"/>
      <c r="P22" s="241"/>
      <c r="Q22" s="238"/>
      <c r="R22" s="238"/>
      <c r="S22" s="242"/>
    </row>
    <row r="23" spans="1:20" s="232" customFormat="1" ht="20.25">
      <c r="C23" s="289"/>
      <c r="D23" s="290"/>
      <c r="E23" s="290" t="s">
        <v>30</v>
      </c>
      <c r="F23" s="291"/>
      <c r="G23" s="292">
        <f>SUM(G14:G22)</f>
        <v>34.29</v>
      </c>
      <c r="H23" s="292">
        <f>SUM(H14:H22)</f>
        <v>67.809999999999988</v>
      </c>
      <c r="I23" s="292">
        <f>SUM(I14:I22)</f>
        <v>179.05</v>
      </c>
      <c r="J23" s="293">
        <f>SUM(J14:J22)</f>
        <v>1353.19</v>
      </c>
      <c r="K23" s="294">
        <v>0.35</v>
      </c>
      <c r="L23" s="295">
        <f t="shared" ref="L23:S23" si="1">SUM(L14:L22)</f>
        <v>1.0590000000000002</v>
      </c>
      <c r="M23" s="292">
        <f t="shared" si="1"/>
        <v>122.85</v>
      </c>
      <c r="N23" s="292">
        <f t="shared" si="1"/>
        <v>76.42</v>
      </c>
      <c r="O23" s="292">
        <f t="shared" si="1"/>
        <v>9.69</v>
      </c>
      <c r="P23" s="295">
        <f t="shared" si="1"/>
        <v>253.53</v>
      </c>
      <c r="Q23" s="292">
        <f t="shared" si="1"/>
        <v>667.94</v>
      </c>
      <c r="R23" s="292">
        <f t="shared" si="1"/>
        <v>159.68</v>
      </c>
      <c r="S23" s="296">
        <f t="shared" si="1"/>
        <v>28.63</v>
      </c>
    </row>
    <row r="24" spans="1:20" s="232" customFormat="1" ht="5.25" hidden="1" customHeight="1">
      <c r="A24" s="692"/>
      <c r="B24" s="692"/>
      <c r="C24" s="692"/>
      <c r="D24" s="692"/>
      <c r="E24" s="692"/>
      <c r="F24" s="692"/>
      <c r="G24" s="692"/>
      <c r="H24" s="692"/>
      <c r="I24" s="692"/>
      <c r="J24" s="692"/>
      <c r="K24" s="692"/>
      <c r="L24" s="692"/>
      <c r="M24" s="692"/>
      <c r="N24" s="692"/>
      <c r="O24" s="692"/>
      <c r="P24" s="692"/>
      <c r="Q24" s="692"/>
      <c r="R24" s="692"/>
      <c r="S24" s="692"/>
      <c r="T24" s="692"/>
    </row>
    <row r="25" spans="1:20" s="232" customFormat="1" ht="5.25" hidden="1" customHeight="1">
      <c r="A25" s="692"/>
      <c r="B25" s="692"/>
      <c r="C25" s="692"/>
      <c r="D25" s="692"/>
      <c r="E25" s="692"/>
      <c r="F25" s="692"/>
      <c r="G25" s="692"/>
      <c r="H25" s="692"/>
      <c r="I25" s="692"/>
      <c r="J25" s="692"/>
      <c r="K25" s="692"/>
      <c r="L25" s="692"/>
      <c r="M25" s="692"/>
      <c r="N25" s="692"/>
      <c r="O25" s="692"/>
      <c r="P25" s="692"/>
      <c r="Q25" s="692"/>
      <c r="R25" s="692"/>
      <c r="S25" s="692"/>
      <c r="T25" s="692"/>
    </row>
    <row r="26" spans="1:20" s="232" customFormat="1" ht="5.25" hidden="1" customHeight="1">
      <c r="A26" s="692"/>
      <c r="B26" s="692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2"/>
    </row>
    <row r="27" spans="1:20" s="232" customFormat="1" ht="5.25" hidden="1" customHeight="1">
      <c r="A27" s="692"/>
      <c r="B27" s="692"/>
      <c r="C27" s="692"/>
      <c r="D27" s="692"/>
      <c r="E27" s="692"/>
      <c r="F27" s="692"/>
      <c r="G27" s="692"/>
      <c r="H27" s="692"/>
      <c r="I27" s="692"/>
      <c r="J27" s="692"/>
      <c r="K27" s="692"/>
      <c r="L27" s="692"/>
      <c r="M27" s="692"/>
      <c r="N27" s="692"/>
      <c r="O27" s="692"/>
      <c r="P27" s="692"/>
      <c r="Q27" s="692"/>
      <c r="R27" s="692"/>
      <c r="S27" s="692"/>
      <c r="T27" s="692"/>
    </row>
    <row r="28" spans="1:20" s="232" customFormat="1" ht="5.25" hidden="1" customHeight="1">
      <c r="A28" s="692"/>
      <c r="B28" s="692"/>
      <c r="C28" s="692"/>
      <c r="D28" s="692"/>
      <c r="E28" s="692"/>
      <c r="F28" s="692"/>
      <c r="G28" s="692"/>
      <c r="H28" s="692"/>
      <c r="I28" s="692"/>
      <c r="J28" s="692"/>
      <c r="K28" s="692"/>
      <c r="L28" s="692"/>
      <c r="M28" s="692"/>
      <c r="N28" s="692"/>
      <c r="O28" s="692"/>
      <c r="P28" s="692"/>
      <c r="Q28" s="692"/>
      <c r="R28" s="692"/>
      <c r="S28" s="692"/>
      <c r="T28" s="692"/>
    </row>
    <row r="29" spans="1:20" s="232" customFormat="1" ht="5.25" hidden="1" customHeight="1">
      <c r="A29" s="692"/>
      <c r="B29" s="692"/>
      <c r="C29" s="692"/>
      <c r="D29" s="692"/>
      <c r="E29" s="692"/>
      <c r="F29" s="692"/>
      <c r="G29" s="692"/>
      <c r="H29" s="692"/>
      <c r="I29" s="692"/>
      <c r="J29" s="692"/>
      <c r="K29" s="692"/>
      <c r="L29" s="692"/>
      <c r="M29" s="692"/>
      <c r="N29" s="692"/>
      <c r="O29" s="692"/>
      <c r="P29" s="692"/>
      <c r="Q29" s="692"/>
      <c r="R29" s="692"/>
      <c r="S29" s="692"/>
      <c r="T29" s="692"/>
    </row>
    <row r="30" spans="1:20" s="232" customFormat="1" ht="21" thickBot="1">
      <c r="C30" s="297"/>
      <c r="D30" s="298"/>
      <c r="E30" s="299" t="s">
        <v>37</v>
      </c>
      <c r="F30" s="300"/>
      <c r="G30" s="299">
        <f>G12+G23</f>
        <v>50.36</v>
      </c>
      <c r="H30" s="299">
        <f>H12+H23+H28</f>
        <v>84.309999999999988</v>
      </c>
      <c r="I30" s="301">
        <f>I12+I23+I28</f>
        <v>260.56</v>
      </c>
      <c r="J30" s="302" t="s">
        <v>38</v>
      </c>
      <c r="K30" s="302" t="s">
        <v>39</v>
      </c>
      <c r="L30" s="303">
        <f t="shared" ref="L30:S30" si="2">L12+L23+L28</f>
        <v>1.3590000000000002</v>
      </c>
      <c r="M30" s="304">
        <f t="shared" si="2"/>
        <v>125.619</v>
      </c>
      <c r="N30" s="304">
        <f t="shared" si="2"/>
        <v>141.51</v>
      </c>
      <c r="O30" s="304">
        <f t="shared" si="2"/>
        <v>62.839999999999996</v>
      </c>
      <c r="P30" s="304">
        <f t="shared" si="2"/>
        <v>580.95999999999992</v>
      </c>
      <c r="Q30" s="304">
        <f t="shared" si="2"/>
        <v>1052.94</v>
      </c>
      <c r="R30" s="304">
        <f t="shared" si="2"/>
        <v>259.52999999999997</v>
      </c>
      <c r="S30" s="305">
        <f t="shared" si="2"/>
        <v>33.01</v>
      </c>
    </row>
    <row r="31" spans="1:20" s="232" customFormat="1" ht="21" thickBot="1">
      <c r="C31" s="306"/>
      <c r="D31" s="307"/>
      <c r="E31" s="307"/>
      <c r="F31" s="308"/>
      <c r="G31" s="309"/>
      <c r="H31" s="309"/>
      <c r="I31" s="309"/>
      <c r="J31" s="310">
        <f>J12+J23+J28</f>
        <v>1996.54</v>
      </c>
      <c r="K31" s="311">
        <f>K12+K23+K28</f>
        <v>0.6</v>
      </c>
      <c r="L31" s="312"/>
      <c r="M31" s="313"/>
      <c r="N31" s="313"/>
      <c r="O31" s="313"/>
      <c r="P31" s="313"/>
      <c r="Q31" s="313"/>
      <c r="R31" s="313"/>
      <c r="S31" s="314"/>
    </row>
    <row r="32" spans="1:20" s="232" customFormat="1" ht="20.25">
      <c r="C32" s="315"/>
      <c r="D32" s="316"/>
      <c r="E32" s="316"/>
      <c r="F32" s="317"/>
      <c r="G32" s="318"/>
      <c r="H32" s="318"/>
      <c r="I32" s="318"/>
      <c r="J32" s="319"/>
      <c r="K32" s="319"/>
      <c r="L32" s="320"/>
      <c r="M32" s="318"/>
      <c r="N32" s="318"/>
      <c r="O32" s="318"/>
      <c r="P32" s="320"/>
      <c r="Q32" s="318"/>
      <c r="R32" s="318"/>
      <c r="S32" s="321"/>
    </row>
    <row r="33" spans="1:20" s="232" customFormat="1" ht="20.25">
      <c r="C33" s="322" t="s">
        <v>41</v>
      </c>
      <c r="D33" s="323"/>
      <c r="E33" s="323"/>
      <c r="F33" s="324"/>
      <c r="G33" s="325"/>
      <c r="H33" s="325"/>
      <c r="I33" s="325"/>
      <c r="J33" s="326"/>
      <c r="K33" s="326"/>
      <c r="L33" s="327"/>
      <c r="M33" s="325"/>
      <c r="N33" s="325"/>
      <c r="O33" s="325"/>
      <c r="P33" s="327"/>
      <c r="Q33" s="325"/>
      <c r="R33" s="325"/>
      <c r="S33" s="325"/>
    </row>
    <row r="34" spans="1:20" s="232" customFormat="1" ht="20.25">
      <c r="C34" s="328" t="str">
        <f>C3</f>
        <v>День       :  4</v>
      </c>
      <c r="D34" s="329"/>
      <c r="E34" s="329"/>
      <c r="F34" s="330" t="s">
        <v>2</v>
      </c>
      <c r="G34" s="331"/>
      <c r="H34" s="332" t="s">
        <v>3</v>
      </c>
      <c r="I34" s="307"/>
      <c r="J34" s="333" t="s">
        <v>4</v>
      </c>
      <c r="K34" s="333"/>
      <c r="L34" s="306"/>
      <c r="M34" s="307" t="s">
        <v>5</v>
      </c>
      <c r="N34" s="307"/>
      <c r="O34" s="307"/>
      <c r="P34" s="334" t="s">
        <v>6</v>
      </c>
      <c r="Q34" s="307"/>
      <c r="R34" s="307"/>
      <c r="S34" s="307"/>
    </row>
    <row r="35" spans="1:20" s="232" customFormat="1" ht="20.25">
      <c r="C35" s="335" t="s">
        <v>40</v>
      </c>
      <c r="D35" s="336"/>
      <c r="E35" s="323"/>
      <c r="F35" s="273" t="s">
        <v>8</v>
      </c>
      <c r="G35" s="337" t="s">
        <v>9</v>
      </c>
      <c r="H35" s="326" t="s">
        <v>10</v>
      </c>
      <c r="I35" s="327" t="s">
        <v>11</v>
      </c>
      <c r="J35" s="273" t="s">
        <v>12</v>
      </c>
      <c r="K35" s="240"/>
      <c r="L35" s="338" t="s">
        <v>13</v>
      </c>
      <c r="M35" s="339" t="s">
        <v>14</v>
      </c>
      <c r="N35" s="743" t="s">
        <v>169</v>
      </c>
      <c r="O35" s="339" t="s">
        <v>16</v>
      </c>
      <c r="P35" s="338" t="s">
        <v>17</v>
      </c>
      <c r="Q35" s="339" t="s">
        <v>18</v>
      </c>
      <c r="R35" s="339" t="s">
        <v>19</v>
      </c>
      <c r="S35" s="339" t="s">
        <v>20</v>
      </c>
    </row>
    <row r="36" spans="1:20" s="232" customFormat="1" ht="0.75" customHeight="1" thickBot="1">
      <c r="C36" s="340"/>
      <c r="D36" s="340"/>
      <c r="E36" s="341"/>
      <c r="F36" s="342"/>
      <c r="G36" s="343"/>
      <c r="H36" s="343"/>
      <c r="I36" s="343"/>
      <c r="J36" s="344"/>
      <c r="K36" s="344"/>
      <c r="L36" s="345"/>
      <c r="M36" s="343"/>
      <c r="N36" s="343"/>
      <c r="O36" s="343"/>
      <c r="P36" s="345"/>
      <c r="Q36" s="343"/>
      <c r="R36" s="343"/>
      <c r="S36" s="343"/>
    </row>
    <row r="37" spans="1:20" s="168" customFormat="1" ht="21.75" thickBot="1">
      <c r="C37" s="224" t="s">
        <v>21</v>
      </c>
      <c r="D37" s="225"/>
      <c r="E37" s="226"/>
      <c r="F37" s="227"/>
      <c r="G37" s="228"/>
      <c r="H37" s="228"/>
      <c r="I37" s="228"/>
      <c r="J37" s="229"/>
      <c r="K37" s="229"/>
      <c r="L37" s="230"/>
      <c r="M37" s="228"/>
      <c r="N37" s="228"/>
      <c r="O37" s="228"/>
      <c r="P37" s="230"/>
      <c r="Q37" s="228"/>
      <c r="R37" s="228"/>
      <c r="S37" s="231"/>
    </row>
    <row r="38" spans="1:20" s="232" customFormat="1" ht="23.25" customHeight="1">
      <c r="B38" s="232">
        <v>173</v>
      </c>
      <c r="C38" s="233" t="s">
        <v>63</v>
      </c>
      <c r="D38" s="234"/>
      <c r="E38" s="235"/>
      <c r="F38" s="236">
        <v>250</v>
      </c>
      <c r="G38" s="237">
        <v>8.52</v>
      </c>
      <c r="H38" s="238">
        <v>13.33</v>
      </c>
      <c r="I38" s="239">
        <v>28.16</v>
      </c>
      <c r="J38" s="236">
        <v>371.25</v>
      </c>
      <c r="K38" s="240"/>
      <c r="L38" s="241">
        <v>0.22</v>
      </c>
      <c r="M38" s="238">
        <v>1.319</v>
      </c>
      <c r="N38" s="238">
        <v>65.09</v>
      </c>
      <c r="O38" s="239">
        <v>52.5</v>
      </c>
      <c r="P38" s="241">
        <v>157.26</v>
      </c>
      <c r="Q38" s="238">
        <v>209.5</v>
      </c>
      <c r="R38" s="238">
        <v>54.02</v>
      </c>
      <c r="S38" s="242">
        <v>1.43</v>
      </c>
    </row>
    <row r="39" spans="1:20" s="232" customFormat="1" ht="23.25" customHeight="1">
      <c r="B39" s="232">
        <v>382</v>
      </c>
      <c r="C39" s="243" t="s">
        <v>64</v>
      </c>
      <c r="D39" s="244"/>
      <c r="E39" s="245"/>
      <c r="F39" s="246">
        <v>200</v>
      </c>
      <c r="G39" s="247">
        <v>3.6</v>
      </c>
      <c r="H39" s="248">
        <v>2.67</v>
      </c>
      <c r="I39" s="249">
        <v>29.2</v>
      </c>
      <c r="J39" s="246">
        <v>155.19999999999999</v>
      </c>
      <c r="K39" s="250"/>
      <c r="L39" s="251">
        <v>0.03</v>
      </c>
      <c r="M39" s="252">
        <v>1.45</v>
      </c>
      <c r="N39" s="252"/>
      <c r="O39" s="253"/>
      <c r="P39" s="251">
        <v>158.66999999999999</v>
      </c>
      <c r="Q39" s="252">
        <v>132</v>
      </c>
      <c r="R39" s="252">
        <v>29.33</v>
      </c>
      <c r="S39" s="254">
        <v>2.4</v>
      </c>
    </row>
    <row r="40" spans="1:20" s="232" customFormat="1" ht="24" customHeight="1" thickBot="1">
      <c r="C40" s="255" t="s">
        <v>29</v>
      </c>
      <c r="D40" s="256"/>
      <c r="E40" s="256"/>
      <c r="F40" s="257">
        <v>50</v>
      </c>
      <c r="G40" s="258">
        <v>3.95</v>
      </c>
      <c r="H40" s="259">
        <v>0.5</v>
      </c>
      <c r="I40" s="260">
        <v>24.15</v>
      </c>
      <c r="J40" s="257">
        <v>116.9</v>
      </c>
      <c r="K40" s="240"/>
      <c r="L40" s="241">
        <v>0.05</v>
      </c>
      <c r="M40" s="238">
        <v>0</v>
      </c>
      <c r="N40" s="238">
        <v>0</v>
      </c>
      <c r="O40" s="239">
        <v>0.65</v>
      </c>
      <c r="P40" s="241">
        <v>11.5</v>
      </c>
      <c r="Q40" s="238">
        <v>43.5</v>
      </c>
      <c r="R40" s="238">
        <v>16.5</v>
      </c>
      <c r="S40" s="242">
        <v>0.55000000000000004</v>
      </c>
    </row>
    <row r="41" spans="1:20" s="232" customFormat="1" ht="21" hidden="1" thickBot="1">
      <c r="A41" s="692"/>
      <c r="B41" s="681"/>
      <c r="C41" s="681"/>
      <c r="D41" s="681"/>
      <c r="E41" s="681"/>
      <c r="F41" s="681"/>
      <c r="G41" s="681"/>
      <c r="H41" s="681"/>
      <c r="I41" s="681"/>
      <c r="J41" s="681"/>
      <c r="K41" s="681"/>
      <c r="L41" s="681"/>
      <c r="M41" s="681"/>
      <c r="N41" s="681"/>
      <c r="O41" s="681"/>
      <c r="P41" s="681"/>
      <c r="Q41" s="681"/>
      <c r="R41" s="681"/>
      <c r="S41" s="681"/>
      <c r="T41" s="681"/>
    </row>
    <row r="42" spans="1:20" s="232" customFormat="1" ht="21" hidden="1" thickBot="1">
      <c r="A42" s="681"/>
      <c r="B42" s="681"/>
      <c r="C42" s="681"/>
      <c r="D42" s="681"/>
      <c r="E42" s="681"/>
      <c r="F42" s="681"/>
      <c r="G42" s="681"/>
      <c r="H42" s="681"/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</row>
    <row r="43" spans="1:20" s="232" customFormat="1" ht="21" thickBot="1">
      <c r="C43" s="261"/>
      <c r="D43" s="262"/>
      <c r="E43" s="262" t="s">
        <v>30</v>
      </c>
      <c r="F43" s="263"/>
      <c r="G43" s="264">
        <f>SUM(G38:G42)</f>
        <v>16.07</v>
      </c>
      <c r="H43" s="264">
        <f>SUM(H38:H42)</f>
        <v>16.5</v>
      </c>
      <c r="I43" s="264">
        <f>SUM(I38:I42)</f>
        <v>81.509999999999991</v>
      </c>
      <c r="J43" s="265">
        <f>SUM(J38:J42)</f>
        <v>643.35</v>
      </c>
      <c r="K43" s="266"/>
      <c r="L43" s="267">
        <f t="shared" ref="L43:S43" si="3">SUM(L38:L42)</f>
        <v>0.3</v>
      </c>
      <c r="M43" s="268">
        <f t="shared" si="3"/>
        <v>2.7690000000000001</v>
      </c>
      <c r="N43" s="268">
        <f t="shared" si="3"/>
        <v>65.09</v>
      </c>
      <c r="O43" s="268">
        <f t="shared" si="3"/>
        <v>53.15</v>
      </c>
      <c r="P43" s="267">
        <f t="shared" si="3"/>
        <v>327.42999999999995</v>
      </c>
      <c r="Q43" s="268">
        <f t="shared" si="3"/>
        <v>385</v>
      </c>
      <c r="R43" s="268">
        <f t="shared" si="3"/>
        <v>99.85</v>
      </c>
      <c r="S43" s="269">
        <f t="shared" si="3"/>
        <v>4.38</v>
      </c>
    </row>
    <row r="44" spans="1:20" s="232" customFormat="1" ht="21" thickBot="1">
      <c r="C44" s="270" t="s">
        <v>31</v>
      </c>
      <c r="D44" s="271"/>
      <c r="E44" s="272"/>
      <c r="F44" s="273"/>
      <c r="G44" s="274"/>
      <c r="H44" s="274"/>
      <c r="I44" s="274"/>
      <c r="J44" s="273"/>
      <c r="K44" s="449">
        <v>0.25</v>
      </c>
      <c r="L44" s="276"/>
      <c r="M44" s="274"/>
      <c r="N44" s="274"/>
      <c r="O44" s="274"/>
      <c r="P44" s="276"/>
      <c r="Q44" s="274"/>
      <c r="R44" s="274"/>
      <c r="S44" s="277"/>
    </row>
    <row r="45" spans="1:20" s="625" customFormat="1" ht="25.5" customHeight="1">
      <c r="B45" s="625">
        <v>52</v>
      </c>
      <c r="C45" s="626" t="s">
        <v>65</v>
      </c>
      <c r="D45" s="627"/>
      <c r="E45" s="628"/>
      <c r="F45" s="612">
        <v>100</v>
      </c>
      <c r="G45" s="613">
        <v>1.5</v>
      </c>
      <c r="H45" s="614">
        <v>10.1</v>
      </c>
      <c r="I45" s="615">
        <v>8.5</v>
      </c>
      <c r="J45" s="612">
        <v>131.69999999999999</v>
      </c>
      <c r="K45" s="616"/>
      <c r="L45" s="617">
        <v>0</v>
      </c>
      <c r="M45" s="614">
        <v>5.5</v>
      </c>
      <c r="N45" s="614">
        <v>0</v>
      </c>
      <c r="O45" s="615">
        <v>4.5</v>
      </c>
      <c r="P45" s="617">
        <v>37</v>
      </c>
      <c r="Q45" s="614">
        <v>42</v>
      </c>
      <c r="R45" s="614">
        <v>22</v>
      </c>
      <c r="S45" s="618">
        <v>1.4</v>
      </c>
    </row>
    <row r="46" spans="1:20" s="232" customFormat="1" ht="24" customHeight="1">
      <c r="B46" s="232">
        <v>101</v>
      </c>
      <c r="C46" s="233" t="s">
        <v>66</v>
      </c>
      <c r="D46" s="234"/>
      <c r="E46" s="235"/>
      <c r="F46" s="236">
        <v>250</v>
      </c>
      <c r="G46" s="237">
        <v>11.6</v>
      </c>
      <c r="H46" s="238">
        <v>30</v>
      </c>
      <c r="I46" s="239">
        <v>30.28</v>
      </c>
      <c r="J46" s="236">
        <v>237.6</v>
      </c>
      <c r="K46" s="275"/>
      <c r="L46" s="241">
        <v>0.8</v>
      </c>
      <c r="M46" s="238">
        <v>107</v>
      </c>
      <c r="N46" s="238"/>
      <c r="O46" s="239">
        <v>2.2999999999999998</v>
      </c>
      <c r="P46" s="241">
        <v>36</v>
      </c>
      <c r="Q46" s="238">
        <v>72</v>
      </c>
      <c r="R46" s="238">
        <v>44</v>
      </c>
      <c r="S46" s="242">
        <v>24</v>
      </c>
    </row>
    <row r="47" spans="1:20" s="232" customFormat="1" ht="25.5" customHeight="1">
      <c r="B47" s="232">
        <v>288</v>
      </c>
      <c r="C47" s="278" t="s">
        <v>67</v>
      </c>
      <c r="D47" s="279"/>
      <c r="E47" s="280"/>
      <c r="F47" s="281">
        <v>110</v>
      </c>
      <c r="G47" s="282">
        <v>11.52</v>
      </c>
      <c r="H47" s="252">
        <v>13.61</v>
      </c>
      <c r="I47" s="253"/>
      <c r="J47" s="281">
        <v>231.37</v>
      </c>
      <c r="K47" s="283"/>
      <c r="L47" s="251">
        <v>7.0000000000000007E-2</v>
      </c>
      <c r="M47" s="252">
        <v>0.35</v>
      </c>
      <c r="N47" s="252">
        <v>9.6999999999999993</v>
      </c>
      <c r="O47" s="253">
        <v>0.5</v>
      </c>
      <c r="P47" s="251">
        <v>155.59</v>
      </c>
      <c r="Q47" s="252">
        <v>327.14</v>
      </c>
      <c r="R47" s="252">
        <v>20.9</v>
      </c>
      <c r="S47" s="587">
        <v>0.6</v>
      </c>
    </row>
    <row r="48" spans="1:20" s="232" customFormat="1" ht="25.5" customHeight="1">
      <c r="B48" s="232">
        <v>304</v>
      </c>
      <c r="C48" s="284" t="s">
        <v>68</v>
      </c>
      <c r="D48" s="285"/>
      <c r="E48" s="286"/>
      <c r="F48" s="257">
        <v>185</v>
      </c>
      <c r="G48" s="258">
        <v>2.2000000000000002</v>
      </c>
      <c r="H48" s="259">
        <v>6.68</v>
      </c>
      <c r="I48" s="260">
        <v>45.22</v>
      </c>
      <c r="J48" s="257">
        <v>260.41000000000003</v>
      </c>
      <c r="K48" s="275"/>
      <c r="L48" s="287">
        <v>3.6999999999999998E-2</v>
      </c>
      <c r="M48" s="259"/>
      <c r="N48" s="259">
        <v>33.299999999999997</v>
      </c>
      <c r="O48" s="260">
        <v>0.74</v>
      </c>
      <c r="P48" s="287">
        <v>3.22</v>
      </c>
      <c r="Q48" s="259">
        <v>75.849999999999994</v>
      </c>
      <c r="R48" s="259">
        <v>23.44</v>
      </c>
      <c r="S48" s="588">
        <v>0.65</v>
      </c>
    </row>
    <row r="49" spans="1:20" s="232" customFormat="1" ht="25.5" customHeight="1">
      <c r="B49" s="232">
        <v>304</v>
      </c>
      <c r="C49" s="284" t="s">
        <v>107</v>
      </c>
      <c r="D49" s="285"/>
      <c r="E49" s="286"/>
      <c r="F49" s="257">
        <v>200</v>
      </c>
      <c r="G49" s="258">
        <v>2.2000000000000002</v>
      </c>
      <c r="H49" s="259">
        <v>6.68</v>
      </c>
      <c r="I49" s="260">
        <v>45.22</v>
      </c>
      <c r="J49" s="257">
        <v>260.41000000000003</v>
      </c>
      <c r="K49" s="275"/>
      <c r="L49" s="287">
        <v>3.6999999999999998E-2</v>
      </c>
      <c r="M49" s="259"/>
      <c r="N49" s="259">
        <v>33.299999999999997</v>
      </c>
      <c r="O49" s="260">
        <v>0.74</v>
      </c>
      <c r="P49" s="287">
        <v>3.22</v>
      </c>
      <c r="Q49" s="259">
        <v>75.849999999999994</v>
      </c>
      <c r="R49" s="259">
        <v>23.44</v>
      </c>
      <c r="S49" s="586">
        <v>0.65</v>
      </c>
    </row>
    <row r="50" spans="1:20" s="232" customFormat="1" ht="23.25" customHeight="1">
      <c r="C50" s="284" t="s">
        <v>29</v>
      </c>
      <c r="D50" s="285"/>
      <c r="E50" s="257"/>
      <c r="F50" s="257">
        <v>50</v>
      </c>
      <c r="G50" s="258">
        <v>3.95</v>
      </c>
      <c r="H50" s="259">
        <v>0.5</v>
      </c>
      <c r="I50" s="260">
        <v>24.15</v>
      </c>
      <c r="J50" s="257">
        <v>116.9</v>
      </c>
      <c r="K50" s="275"/>
      <c r="L50" s="287">
        <v>0.05</v>
      </c>
      <c r="M50" s="259">
        <v>0</v>
      </c>
      <c r="N50" s="259">
        <v>0</v>
      </c>
      <c r="O50" s="260">
        <v>0.65</v>
      </c>
      <c r="P50" s="287">
        <v>11.5</v>
      </c>
      <c r="Q50" s="259">
        <v>43.5</v>
      </c>
      <c r="R50" s="259">
        <v>16.5</v>
      </c>
      <c r="S50" s="254">
        <v>0.55000000000000004</v>
      </c>
    </row>
    <row r="51" spans="1:20" s="232" customFormat="1" ht="27" customHeight="1">
      <c r="C51" s="702" t="s">
        <v>35</v>
      </c>
      <c r="D51" s="703"/>
      <c r="E51" s="704"/>
      <c r="F51" s="257">
        <v>20</v>
      </c>
      <c r="G51" s="258">
        <v>1.32</v>
      </c>
      <c r="H51" s="259">
        <v>0.24</v>
      </c>
      <c r="I51" s="260">
        <v>6.68</v>
      </c>
      <c r="J51" s="257">
        <v>34.799999999999997</v>
      </c>
      <c r="K51" s="240"/>
      <c r="L51" s="241">
        <v>3.5000000000000003E-2</v>
      </c>
      <c r="M51" s="238">
        <v>0</v>
      </c>
      <c r="N51" s="238">
        <v>0</v>
      </c>
      <c r="O51" s="239">
        <v>0.26</v>
      </c>
      <c r="P51" s="594">
        <v>7</v>
      </c>
      <c r="Q51" s="238">
        <v>31.6</v>
      </c>
      <c r="R51" s="238">
        <v>9.4</v>
      </c>
      <c r="S51" s="288">
        <v>0.78</v>
      </c>
    </row>
    <row r="52" spans="1:20" s="232" customFormat="1" ht="27" customHeight="1">
      <c r="C52" s="593" t="s">
        <v>35</v>
      </c>
      <c r="D52" s="351"/>
      <c r="E52" s="245"/>
      <c r="F52" s="246">
        <v>30</v>
      </c>
      <c r="G52" s="247">
        <v>2.37</v>
      </c>
      <c r="H52" s="248">
        <v>0.3</v>
      </c>
      <c r="I52" s="249">
        <v>14.49</v>
      </c>
      <c r="J52" s="246">
        <v>70.14</v>
      </c>
      <c r="K52" s="283"/>
      <c r="L52" s="349">
        <v>0.03</v>
      </c>
      <c r="M52" s="248"/>
      <c r="N52" s="248"/>
      <c r="O52" s="249">
        <v>0.39</v>
      </c>
      <c r="P52" s="349">
        <v>6.9</v>
      </c>
      <c r="Q52" s="248">
        <v>26.1</v>
      </c>
      <c r="R52" s="589">
        <v>9.9</v>
      </c>
      <c r="S52" s="591">
        <v>0.33</v>
      </c>
    </row>
    <row r="53" spans="1:20" s="232" customFormat="1" ht="21" thickBot="1">
      <c r="C53" s="696"/>
      <c r="D53" s="697"/>
      <c r="E53" s="698"/>
      <c r="F53" s="246"/>
      <c r="G53" s="247"/>
      <c r="H53" s="248"/>
      <c r="I53" s="249"/>
      <c r="J53" s="246"/>
      <c r="K53" s="283"/>
      <c r="L53" s="349"/>
      <c r="M53" s="248"/>
      <c r="N53" s="248"/>
      <c r="O53" s="249"/>
      <c r="P53" s="349"/>
      <c r="Q53" s="248"/>
      <c r="R53" s="590"/>
      <c r="S53" s="592"/>
    </row>
    <row r="54" spans="1:20" s="232" customFormat="1" ht="25.5" customHeight="1">
      <c r="C54" s="699" t="s">
        <v>30</v>
      </c>
      <c r="D54" s="700"/>
      <c r="E54" s="701"/>
      <c r="F54" s="291"/>
      <c r="G54" s="292">
        <f>SUM(G46:G53)</f>
        <v>35.159999999999989</v>
      </c>
      <c r="H54" s="292">
        <f>SUM(H46:H53)</f>
        <v>58.01</v>
      </c>
      <c r="I54" s="292">
        <f>SUM(I46:I53)</f>
        <v>166.04000000000002</v>
      </c>
      <c r="J54" s="293">
        <f>SUM(J46:J53)</f>
        <v>1211.6300000000003</v>
      </c>
      <c r="K54" s="352">
        <v>0.35</v>
      </c>
      <c r="L54" s="295">
        <f t="shared" ref="L54:S54" si="4">SUM(L46:L53)</f>
        <v>1.0590000000000002</v>
      </c>
      <c r="M54" s="292">
        <f t="shared" si="4"/>
        <v>107.35</v>
      </c>
      <c r="N54" s="292">
        <f t="shared" si="4"/>
        <v>76.3</v>
      </c>
      <c r="O54" s="292">
        <f t="shared" si="4"/>
        <v>5.58</v>
      </c>
      <c r="P54" s="295">
        <f t="shared" si="4"/>
        <v>223.43</v>
      </c>
      <c r="Q54" s="292">
        <f t="shared" si="4"/>
        <v>652.04000000000008</v>
      </c>
      <c r="R54" s="292">
        <f t="shared" si="4"/>
        <v>147.58000000000001</v>
      </c>
      <c r="S54" s="371">
        <f t="shared" si="4"/>
        <v>27.56</v>
      </c>
    </row>
    <row r="55" spans="1:20" s="232" customFormat="1" ht="4.5" hidden="1" customHeight="1">
      <c r="A55" s="692"/>
      <c r="B55" s="692"/>
      <c r="C55" s="692"/>
      <c r="D55" s="692"/>
      <c r="E55" s="692"/>
      <c r="F55" s="692"/>
      <c r="G55" s="692"/>
      <c r="H55" s="692"/>
      <c r="I55" s="692"/>
      <c r="J55" s="692"/>
      <c r="K55" s="692"/>
      <c r="L55" s="692"/>
      <c r="M55" s="692"/>
      <c r="N55" s="692"/>
      <c r="O55" s="692"/>
      <c r="P55" s="692"/>
      <c r="Q55" s="692"/>
      <c r="R55" s="692"/>
      <c r="S55" s="692"/>
      <c r="T55" s="692"/>
    </row>
    <row r="56" spans="1:20" s="232" customFormat="1" ht="4.5" hidden="1" customHeight="1">
      <c r="A56" s="692"/>
      <c r="B56" s="692"/>
      <c r="C56" s="692"/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  <c r="O56" s="692"/>
      <c r="P56" s="692"/>
      <c r="Q56" s="692"/>
      <c r="R56" s="692"/>
      <c r="S56" s="692"/>
      <c r="T56" s="692"/>
    </row>
    <row r="57" spans="1:20" s="232" customFormat="1" ht="4.5" hidden="1" customHeight="1">
      <c r="A57" s="692"/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2"/>
      <c r="P57" s="692"/>
      <c r="Q57" s="692"/>
      <c r="R57" s="692"/>
      <c r="S57" s="692"/>
      <c r="T57" s="692"/>
    </row>
    <row r="58" spans="1:20" s="232" customFormat="1" ht="4.5" hidden="1" customHeight="1">
      <c r="A58" s="692"/>
      <c r="B58" s="692"/>
      <c r="C58" s="692"/>
      <c r="D58" s="692"/>
      <c r="E58" s="692"/>
      <c r="F58" s="692"/>
      <c r="G58" s="692"/>
      <c r="H58" s="692"/>
      <c r="I58" s="692"/>
      <c r="J58" s="692"/>
      <c r="K58" s="692"/>
      <c r="L58" s="692"/>
      <c r="M58" s="692"/>
      <c r="N58" s="692"/>
      <c r="O58" s="692"/>
      <c r="P58" s="692"/>
      <c r="Q58" s="692"/>
      <c r="R58" s="692"/>
      <c r="S58" s="692"/>
      <c r="T58" s="692"/>
    </row>
    <row r="59" spans="1:20" s="232" customFormat="1" ht="4.5" hidden="1" customHeight="1">
      <c r="A59" s="692"/>
      <c r="B59" s="692"/>
      <c r="C59" s="692"/>
      <c r="D59" s="692"/>
      <c r="E59" s="692"/>
      <c r="F59" s="692"/>
      <c r="G59" s="692"/>
      <c r="H59" s="692"/>
      <c r="I59" s="692"/>
      <c r="J59" s="692"/>
      <c r="K59" s="692"/>
      <c r="L59" s="692"/>
      <c r="M59" s="692"/>
      <c r="N59" s="692"/>
      <c r="O59" s="692"/>
      <c r="P59" s="692"/>
      <c r="Q59" s="692"/>
      <c r="R59" s="692"/>
      <c r="S59" s="692"/>
      <c r="T59" s="692"/>
    </row>
    <row r="60" spans="1:20" s="232" customFormat="1" ht="4.5" hidden="1" customHeight="1">
      <c r="A60" s="692"/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2"/>
      <c r="T60" s="692"/>
    </row>
    <row r="61" spans="1:20" s="232" customFormat="1" ht="4.5" hidden="1" customHeight="1">
      <c r="A61" s="692"/>
      <c r="B61" s="692"/>
      <c r="C61" s="692"/>
      <c r="D61" s="692"/>
      <c r="E61" s="692"/>
      <c r="F61" s="692"/>
      <c r="G61" s="692"/>
      <c r="H61" s="692"/>
      <c r="I61" s="692"/>
      <c r="J61" s="692"/>
      <c r="K61" s="692"/>
      <c r="L61" s="692"/>
      <c r="M61" s="692"/>
      <c r="N61" s="692"/>
      <c r="O61" s="692"/>
      <c r="P61" s="692"/>
      <c r="Q61" s="692"/>
      <c r="R61" s="692"/>
      <c r="S61" s="692"/>
      <c r="T61" s="692"/>
    </row>
    <row r="62" spans="1:20" s="232" customFormat="1" ht="24.75" customHeight="1" thickBot="1">
      <c r="C62" s="297"/>
      <c r="D62" s="298"/>
      <c r="E62" s="298" t="s">
        <v>37</v>
      </c>
      <c r="F62" s="300"/>
      <c r="G62" s="299">
        <v>45.85</v>
      </c>
      <c r="H62" s="299">
        <f>H44+H54+H60</f>
        <v>58.01</v>
      </c>
      <c r="I62" s="301">
        <f>I44+I54+I60</f>
        <v>166.04000000000002</v>
      </c>
      <c r="J62" s="302" t="s">
        <v>38</v>
      </c>
      <c r="K62" s="353" t="s">
        <v>39</v>
      </c>
      <c r="L62" s="354">
        <f t="shared" ref="L62:S62" si="5">L44+L54+L60</f>
        <v>1.0590000000000002</v>
      </c>
      <c r="M62" s="355">
        <f t="shared" si="5"/>
        <v>107.35</v>
      </c>
      <c r="N62" s="355">
        <f t="shared" si="5"/>
        <v>76.3</v>
      </c>
      <c r="O62" s="355">
        <f t="shared" si="5"/>
        <v>5.58</v>
      </c>
      <c r="P62" s="355">
        <f t="shared" si="5"/>
        <v>223.43</v>
      </c>
      <c r="Q62" s="355">
        <f t="shared" si="5"/>
        <v>652.04000000000008</v>
      </c>
      <c r="R62" s="355">
        <f t="shared" si="5"/>
        <v>147.58000000000001</v>
      </c>
      <c r="S62" s="356">
        <f t="shared" si="5"/>
        <v>27.56</v>
      </c>
    </row>
    <row r="63" spans="1:20" s="232" customFormat="1" ht="21" thickBot="1">
      <c r="C63" s="306"/>
      <c r="D63" s="307"/>
      <c r="E63" s="307"/>
      <c r="F63" s="308"/>
      <c r="G63" s="309"/>
      <c r="H63" s="309"/>
      <c r="I63" s="309"/>
      <c r="J63" s="300">
        <f>J44+J54+J60</f>
        <v>1211.6300000000003</v>
      </c>
      <c r="K63" s="357">
        <f>K44+K54+K60</f>
        <v>0.6</v>
      </c>
      <c r="L63" s="358"/>
      <c r="M63" s="313"/>
      <c r="N63" s="313"/>
      <c r="O63" s="313"/>
      <c r="P63" s="313"/>
      <c r="Q63" s="313"/>
      <c r="R63" s="313"/>
      <c r="S63" s="359"/>
      <c r="T63" s="360"/>
    </row>
    <row r="64" spans="1:20" s="168" customFormat="1" ht="21"/>
  </sheetData>
  <mergeCells count="9">
    <mergeCell ref="A55:T61"/>
    <mergeCell ref="A24:T29"/>
    <mergeCell ref="A10:T11"/>
    <mergeCell ref="C22:E22"/>
    <mergeCell ref="C53:E53"/>
    <mergeCell ref="C54:E54"/>
    <mergeCell ref="C21:E21"/>
    <mergeCell ref="A41:T42"/>
    <mergeCell ref="C51:E51"/>
  </mergeCells>
  <pageMargins left="0.25" right="0.25" top="0.75" bottom="0.75" header="0.30000001192092901" footer="0.30000001192092901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opLeftCell="B3" zoomScale="70" zoomScaleNormal="70" workbookViewId="0">
      <selection activeCell="N36" sqref="N36"/>
    </sheetView>
  </sheetViews>
  <sheetFormatPr defaultColWidth="9.140625" defaultRowHeight="15"/>
  <cols>
    <col min="1" max="1" width="9.140625" hidden="1" customWidth="1"/>
    <col min="2" max="2" width="9.28515625" customWidth="1"/>
    <col min="3" max="3" width="13.5703125" bestFit="1" customWidth="1"/>
    <col min="5" max="5" width="36.28515625" customWidth="1"/>
    <col min="6" max="18" width="12.7109375" customWidth="1"/>
    <col min="19" max="19" width="12" customWidth="1"/>
    <col min="20" max="20" width="0.140625" hidden="1" customWidth="1"/>
    <col min="21" max="21" width="6.7109375" hidden="1" customWidth="1"/>
    <col min="22" max="22" width="4" hidden="1" customWidth="1"/>
    <col min="23" max="25" width="9.140625" hidden="1" customWidth="1"/>
    <col min="26" max="26" width="1" hidden="1" customWidth="1"/>
    <col min="27" max="27" width="0.42578125" customWidth="1"/>
  </cols>
  <sheetData>
    <row r="1" spans="1:27" s="232" customFormat="1" ht="20.25" hidden="1"/>
    <row r="2" spans="1:27" s="361" customFormat="1" ht="20.25" hidden="1"/>
    <row r="3" spans="1:27" s="232" customFormat="1" ht="21" thickBot="1">
      <c r="C3" s="297" t="s">
        <v>41</v>
      </c>
      <c r="D3" s="298"/>
      <c r="E3" s="298"/>
      <c r="F3" s="308"/>
      <c r="G3" s="362"/>
      <c r="H3" s="362"/>
      <c r="I3" s="362"/>
      <c r="J3" s="363"/>
      <c r="K3" s="363"/>
      <c r="L3" s="364"/>
      <c r="M3" s="362"/>
      <c r="N3" s="362"/>
      <c r="O3" s="362"/>
      <c r="P3" s="364"/>
      <c r="Q3" s="362"/>
      <c r="R3" s="362"/>
      <c r="S3" s="365"/>
    </row>
    <row r="4" spans="1:27" s="232" customFormat="1" ht="21" thickBot="1">
      <c r="C4" s="328" t="s">
        <v>69</v>
      </c>
      <c r="D4" s="329"/>
      <c r="E4" s="329"/>
      <c r="F4" s="330" t="s">
        <v>2</v>
      </c>
      <c r="G4" s="331"/>
      <c r="H4" s="332" t="s">
        <v>3</v>
      </c>
      <c r="I4" s="307"/>
      <c r="J4" s="333" t="s">
        <v>4</v>
      </c>
      <c r="K4" s="333"/>
      <c r="L4" s="306"/>
      <c r="M4" s="307" t="s">
        <v>5</v>
      </c>
      <c r="N4" s="307"/>
      <c r="O4" s="307"/>
      <c r="P4" s="334" t="s">
        <v>6</v>
      </c>
      <c r="Q4" s="307"/>
      <c r="R4" s="307"/>
      <c r="S4" s="366"/>
    </row>
    <row r="5" spans="1:27" s="232" customFormat="1" ht="20.25">
      <c r="C5" s="335" t="s">
        <v>7</v>
      </c>
      <c r="D5" s="336"/>
      <c r="E5" s="323"/>
      <c r="F5" s="275" t="s">
        <v>8</v>
      </c>
      <c r="G5" s="367" t="s">
        <v>9</v>
      </c>
      <c r="H5" s="368" t="s">
        <v>10</v>
      </c>
      <c r="I5" s="369" t="s">
        <v>11</v>
      </c>
      <c r="J5" s="275" t="s">
        <v>12</v>
      </c>
      <c r="K5" s="370"/>
      <c r="L5" s="338" t="s">
        <v>13</v>
      </c>
      <c r="M5" s="339" t="s">
        <v>14</v>
      </c>
      <c r="N5" s="743" t="s">
        <v>169</v>
      </c>
      <c r="O5" s="339" t="s">
        <v>16</v>
      </c>
      <c r="P5" s="338" t="s">
        <v>17</v>
      </c>
      <c r="Q5" s="339" t="s">
        <v>18</v>
      </c>
      <c r="R5" s="339" t="s">
        <v>19</v>
      </c>
      <c r="S5" s="371" t="s">
        <v>20</v>
      </c>
    </row>
    <row r="6" spans="1:27" s="232" customFormat="1" ht="20.25">
      <c r="C6" s="340"/>
      <c r="D6" s="340"/>
      <c r="E6" s="341"/>
      <c r="F6" s="342"/>
      <c r="G6" s="343"/>
      <c r="H6" s="343"/>
      <c r="I6" s="343"/>
      <c r="J6" s="344"/>
      <c r="K6" s="344"/>
      <c r="L6" s="345"/>
      <c r="M6" s="343"/>
      <c r="N6" s="343"/>
      <c r="O6" s="343"/>
      <c r="P6" s="345"/>
      <c r="Q6" s="343"/>
      <c r="R6" s="343"/>
      <c r="S6" s="372"/>
    </row>
    <row r="7" spans="1:27" s="232" customFormat="1" ht="20.25">
      <c r="C7" s="270" t="s">
        <v>21</v>
      </c>
      <c r="D7" s="346"/>
      <c r="E7" s="272"/>
      <c r="F7" s="273"/>
      <c r="G7" s="347"/>
      <c r="H7" s="347"/>
      <c r="I7" s="347"/>
      <c r="J7" s="240"/>
      <c r="K7" s="240"/>
      <c r="L7" s="348"/>
      <c r="M7" s="347"/>
      <c r="N7" s="347"/>
      <c r="O7" s="347"/>
      <c r="P7" s="348"/>
      <c r="Q7" s="347"/>
      <c r="R7" s="347"/>
      <c r="S7" s="373"/>
    </row>
    <row r="8" spans="1:27" s="625" customFormat="1" ht="24" customHeight="1">
      <c r="C8" s="629" t="s">
        <v>152</v>
      </c>
      <c r="D8" s="630"/>
      <c r="E8" s="630"/>
      <c r="F8" s="631">
        <v>250</v>
      </c>
      <c r="G8" s="632">
        <v>10.91</v>
      </c>
      <c r="H8" s="633">
        <v>18</v>
      </c>
      <c r="I8" s="634">
        <v>100</v>
      </c>
      <c r="J8" s="631">
        <v>605</v>
      </c>
      <c r="K8" s="635"/>
      <c r="L8" s="636">
        <v>0.05</v>
      </c>
      <c r="M8" s="633"/>
      <c r="N8" s="633">
        <v>0.08</v>
      </c>
      <c r="O8" s="634">
        <v>0.88</v>
      </c>
      <c r="P8" s="636">
        <v>2.5499999999999998</v>
      </c>
      <c r="Q8" s="633">
        <v>205</v>
      </c>
      <c r="R8" s="633">
        <v>65.16</v>
      </c>
      <c r="S8" s="637">
        <v>1.46</v>
      </c>
    </row>
    <row r="9" spans="1:27" s="625" customFormat="1" ht="26.25" customHeight="1">
      <c r="C9" s="638" t="s">
        <v>64</v>
      </c>
      <c r="D9" s="639"/>
      <c r="E9" s="630"/>
      <c r="F9" s="640">
        <v>200</v>
      </c>
      <c r="G9" s="641">
        <v>3.6</v>
      </c>
      <c r="H9" s="642">
        <v>2.67</v>
      </c>
      <c r="I9" s="643">
        <v>29.2</v>
      </c>
      <c r="J9" s="640">
        <v>155.19999999999999</v>
      </c>
      <c r="K9" s="635"/>
      <c r="L9" s="636">
        <v>0.03</v>
      </c>
      <c r="M9" s="633">
        <v>1.47</v>
      </c>
      <c r="N9" s="633"/>
      <c r="O9" s="634"/>
      <c r="P9" s="636">
        <v>158.66999999999999</v>
      </c>
      <c r="Q9" s="633">
        <v>132</v>
      </c>
      <c r="R9" s="633">
        <v>29.22</v>
      </c>
      <c r="S9" s="637">
        <v>2.4</v>
      </c>
    </row>
    <row r="10" spans="1:27" s="625" customFormat="1" ht="26.25" customHeight="1">
      <c r="C10" s="638" t="s">
        <v>153</v>
      </c>
      <c r="D10" s="639"/>
      <c r="E10" s="630"/>
      <c r="F10" s="640">
        <v>15</v>
      </c>
      <c r="G10" s="641">
        <v>3.48</v>
      </c>
      <c r="H10" s="642">
        <v>4.43</v>
      </c>
      <c r="I10" s="643">
        <v>0</v>
      </c>
      <c r="J10" s="640">
        <v>53.75</v>
      </c>
      <c r="K10" s="635"/>
      <c r="L10" s="636">
        <v>0.04</v>
      </c>
      <c r="M10" s="633">
        <v>1.1100000000000001</v>
      </c>
      <c r="N10" s="633">
        <v>39</v>
      </c>
      <c r="O10" s="634">
        <v>26</v>
      </c>
      <c r="P10" s="636">
        <v>132</v>
      </c>
      <c r="Q10" s="633">
        <v>75</v>
      </c>
      <c r="R10" s="633">
        <v>5.25</v>
      </c>
      <c r="S10" s="637">
        <v>0.15</v>
      </c>
    </row>
    <row r="11" spans="1:27" s="625" customFormat="1" ht="26.25" customHeight="1">
      <c r="C11" s="638" t="s">
        <v>154</v>
      </c>
      <c r="D11" s="639"/>
      <c r="E11" s="630"/>
      <c r="F11" s="640">
        <v>30</v>
      </c>
      <c r="G11" s="641">
        <v>0.6</v>
      </c>
      <c r="H11" s="642">
        <v>43.2</v>
      </c>
      <c r="I11" s="643">
        <v>0.78</v>
      </c>
      <c r="J11" s="640">
        <v>394.32</v>
      </c>
      <c r="K11" s="635"/>
      <c r="L11" s="636">
        <v>0</v>
      </c>
      <c r="M11" s="633">
        <v>0</v>
      </c>
      <c r="N11" s="633">
        <v>192</v>
      </c>
      <c r="O11" s="634">
        <v>0.48</v>
      </c>
      <c r="P11" s="636">
        <v>11.52</v>
      </c>
      <c r="Q11" s="633">
        <v>14.4</v>
      </c>
      <c r="R11" s="633"/>
      <c r="S11" s="637"/>
    </row>
    <row r="12" spans="1:27" s="232" customFormat="1" ht="23.25" customHeight="1">
      <c r="C12" s="374" t="s">
        <v>29</v>
      </c>
      <c r="D12" s="286"/>
      <c r="E12" s="286"/>
      <c r="F12" s="257">
        <v>50</v>
      </c>
      <c r="G12" s="258">
        <v>4.93</v>
      </c>
      <c r="H12" s="259">
        <v>0.625</v>
      </c>
      <c r="I12" s="260">
        <v>30.18</v>
      </c>
      <c r="J12" s="257">
        <v>146.125</v>
      </c>
      <c r="K12" s="240"/>
      <c r="L12" s="287">
        <v>0.06</v>
      </c>
      <c r="M12" s="259"/>
      <c r="N12" s="259"/>
      <c r="O12" s="260">
        <v>0.81</v>
      </c>
      <c r="P12" s="287">
        <v>14.375</v>
      </c>
      <c r="Q12" s="259">
        <v>54.375</v>
      </c>
      <c r="R12" s="259">
        <v>20.625</v>
      </c>
      <c r="S12" s="288">
        <v>0.68</v>
      </c>
    </row>
    <row r="13" spans="1:27" s="232" customFormat="1" ht="20.25" hidden="1">
      <c r="A13" s="692"/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  <c r="U13" s="681"/>
      <c r="V13" s="681"/>
      <c r="W13" s="681"/>
      <c r="X13" s="681"/>
      <c r="Y13" s="681"/>
      <c r="Z13" s="681"/>
      <c r="AA13" s="681"/>
    </row>
    <row r="14" spans="1:27" s="232" customFormat="1" ht="20.25" hidden="1">
      <c r="A14" s="681"/>
      <c r="B14" s="681"/>
      <c r="C14" s="681"/>
      <c r="D14" s="681"/>
      <c r="E14" s="681"/>
      <c r="F14" s="681"/>
      <c r="G14" s="681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1"/>
    </row>
    <row r="15" spans="1:27" s="232" customFormat="1" ht="21" thickBot="1">
      <c r="C15" s="375"/>
      <c r="D15" s="376"/>
      <c r="E15" s="376" t="s">
        <v>30</v>
      </c>
      <c r="F15" s="377"/>
      <c r="G15" s="378">
        <f>SUM(G8:G14)</f>
        <v>23.52</v>
      </c>
      <c r="H15" s="378">
        <f>SUM(H8:H14)</f>
        <v>68.925000000000011</v>
      </c>
      <c r="I15" s="378">
        <f>SUM(I8:I14)</f>
        <v>160.16</v>
      </c>
      <c r="J15" s="379">
        <f>SUM(J8:J14)</f>
        <v>1354.395</v>
      </c>
      <c r="K15" s="380">
        <v>0.25</v>
      </c>
      <c r="L15" s="381">
        <f t="shared" ref="L15:S15" si="0">SUM(L8:L14)</f>
        <v>0.18</v>
      </c>
      <c r="M15" s="332">
        <f t="shared" si="0"/>
        <v>2.58</v>
      </c>
      <c r="N15" s="332">
        <f t="shared" si="0"/>
        <v>231.07999999999998</v>
      </c>
      <c r="O15" s="332">
        <f t="shared" si="0"/>
        <v>28.169999999999998</v>
      </c>
      <c r="P15" s="381">
        <f t="shared" si="0"/>
        <v>319.11500000000001</v>
      </c>
      <c r="Q15" s="332">
        <f t="shared" si="0"/>
        <v>480.77499999999998</v>
      </c>
      <c r="R15" s="332">
        <f t="shared" si="0"/>
        <v>120.255</v>
      </c>
      <c r="S15" s="382">
        <f t="shared" si="0"/>
        <v>4.6899999999999995</v>
      </c>
    </row>
    <row r="16" spans="1:27" s="232" customFormat="1" ht="21" thickBot="1">
      <c r="C16" s="270" t="s">
        <v>31</v>
      </c>
      <c r="D16" s="271"/>
      <c r="E16" s="272"/>
      <c r="F16" s="273"/>
      <c r="G16" s="274"/>
      <c r="H16" s="274"/>
      <c r="I16" s="274"/>
      <c r="J16" s="273"/>
      <c r="K16" s="275"/>
      <c r="L16" s="276"/>
      <c r="M16" s="274"/>
      <c r="N16" s="274"/>
      <c r="O16" s="274"/>
      <c r="P16" s="276"/>
      <c r="Q16" s="274"/>
      <c r="R16" s="274"/>
      <c r="S16" s="277"/>
    </row>
    <row r="17" spans="1:27" s="625" customFormat="1" ht="23.25" customHeight="1">
      <c r="B17" s="625">
        <v>23</v>
      </c>
      <c r="C17" s="626" t="s">
        <v>71</v>
      </c>
      <c r="D17" s="627"/>
      <c r="E17" s="628"/>
      <c r="F17" s="612">
        <v>100</v>
      </c>
      <c r="G17" s="613">
        <v>1.1200000000000001</v>
      </c>
      <c r="H17" s="614">
        <v>6.18</v>
      </c>
      <c r="I17" s="615">
        <v>4.62</v>
      </c>
      <c r="J17" s="612">
        <v>78.56</v>
      </c>
      <c r="K17" s="616"/>
      <c r="L17" s="617">
        <v>0.09</v>
      </c>
      <c r="M17" s="614">
        <v>20.3</v>
      </c>
      <c r="N17" s="614"/>
      <c r="O17" s="615">
        <v>3.38</v>
      </c>
      <c r="P17" s="617">
        <v>17.22</v>
      </c>
      <c r="Q17" s="614">
        <v>32.119999999999997</v>
      </c>
      <c r="R17" s="614">
        <v>17.62</v>
      </c>
      <c r="S17" s="618">
        <v>0.84</v>
      </c>
    </row>
    <row r="18" spans="1:27" s="232" customFormat="1" ht="23.25" customHeight="1">
      <c r="B18" s="232">
        <v>98</v>
      </c>
      <c r="C18" s="233" t="s">
        <v>72</v>
      </c>
      <c r="D18" s="234"/>
      <c r="E18" s="235"/>
      <c r="F18" s="236">
        <v>200</v>
      </c>
      <c r="G18" s="237">
        <v>2.7</v>
      </c>
      <c r="H18" s="238">
        <v>2.78</v>
      </c>
      <c r="I18" s="239">
        <v>10.58</v>
      </c>
      <c r="J18" s="236">
        <v>90.68</v>
      </c>
      <c r="K18" s="275"/>
      <c r="L18" s="241">
        <v>0.06</v>
      </c>
      <c r="M18" s="238">
        <v>10</v>
      </c>
      <c r="N18" s="238"/>
      <c r="O18" s="239"/>
      <c r="P18" s="241">
        <v>49.25</v>
      </c>
      <c r="Q18" s="238">
        <v>222.5</v>
      </c>
      <c r="R18" s="238">
        <v>26.5</v>
      </c>
      <c r="S18" s="242">
        <v>0.78</v>
      </c>
    </row>
    <row r="19" spans="1:27" s="232" customFormat="1" ht="24" customHeight="1">
      <c r="B19" s="232">
        <v>284</v>
      </c>
      <c r="C19" s="284" t="s">
        <v>73</v>
      </c>
      <c r="D19" s="285"/>
      <c r="E19" s="286"/>
      <c r="F19" s="257">
        <v>195</v>
      </c>
      <c r="G19" s="258">
        <v>16.05</v>
      </c>
      <c r="H19" s="259">
        <v>8.11</v>
      </c>
      <c r="I19" s="260">
        <v>28.45</v>
      </c>
      <c r="J19" s="257">
        <v>248.26</v>
      </c>
      <c r="K19" s="275"/>
      <c r="L19" s="287">
        <v>0.17</v>
      </c>
      <c r="M19" s="259">
        <v>1.47</v>
      </c>
      <c r="N19" s="259">
        <v>73.13</v>
      </c>
      <c r="O19" s="260">
        <v>1.0900000000000001</v>
      </c>
      <c r="P19" s="287">
        <v>200.6</v>
      </c>
      <c r="Q19" s="259">
        <v>448.4</v>
      </c>
      <c r="R19" s="259">
        <v>68.37</v>
      </c>
      <c r="S19" s="288">
        <v>2.9</v>
      </c>
    </row>
    <row r="20" spans="1:27" s="232" customFormat="1" ht="23.25" customHeight="1">
      <c r="B20" s="232">
        <v>349</v>
      </c>
      <c r="C20" s="284" t="s">
        <v>74</v>
      </c>
      <c r="D20" s="285"/>
      <c r="E20" s="286"/>
      <c r="F20" s="257">
        <v>200</v>
      </c>
      <c r="G20" s="258">
        <v>1.1599999999999999</v>
      </c>
      <c r="H20" s="259">
        <v>0.3</v>
      </c>
      <c r="I20" s="260">
        <v>47.26</v>
      </c>
      <c r="J20" s="257">
        <v>196.38</v>
      </c>
      <c r="K20" s="275"/>
      <c r="L20" s="287">
        <v>2E-3</v>
      </c>
      <c r="M20" s="259">
        <v>0.8</v>
      </c>
      <c r="N20" s="259"/>
      <c r="O20" s="260">
        <v>0.2</v>
      </c>
      <c r="P20" s="287">
        <v>5.84</v>
      </c>
      <c r="Q20" s="259">
        <v>46</v>
      </c>
      <c r="R20" s="259">
        <v>33</v>
      </c>
      <c r="S20" s="288">
        <v>0.96</v>
      </c>
    </row>
    <row r="21" spans="1:27" s="232" customFormat="1" ht="22.5" customHeight="1">
      <c r="C21" s="284" t="s">
        <v>29</v>
      </c>
      <c r="D21" s="285"/>
      <c r="E21" s="257"/>
      <c r="F21" s="257">
        <v>50</v>
      </c>
      <c r="G21" s="258">
        <v>4.93</v>
      </c>
      <c r="H21" s="259">
        <v>0.625</v>
      </c>
      <c r="I21" s="260">
        <v>0.78</v>
      </c>
      <c r="J21" s="257">
        <v>394.32</v>
      </c>
      <c r="K21" s="275"/>
      <c r="L21" s="287">
        <v>0.06</v>
      </c>
      <c r="M21" s="259"/>
      <c r="N21" s="259"/>
      <c r="O21" s="260">
        <v>0.81</v>
      </c>
      <c r="P21" s="287">
        <v>14.375</v>
      </c>
      <c r="Q21" s="259">
        <v>54.375</v>
      </c>
      <c r="R21" s="259">
        <v>20.625</v>
      </c>
      <c r="S21" s="288">
        <v>0.68</v>
      </c>
    </row>
    <row r="22" spans="1:27" s="232" customFormat="1" ht="22.5" customHeight="1" thickBot="1">
      <c r="C22" s="702" t="s">
        <v>35</v>
      </c>
      <c r="D22" s="703"/>
      <c r="E22" s="704"/>
      <c r="F22" s="257">
        <v>20</v>
      </c>
      <c r="G22" s="258">
        <v>1.58</v>
      </c>
      <c r="H22" s="259">
        <v>0.2</v>
      </c>
      <c r="I22" s="260">
        <v>9.66</v>
      </c>
      <c r="J22" s="257">
        <v>46.76</v>
      </c>
      <c r="K22" s="240"/>
      <c r="L22" s="241">
        <v>0.02</v>
      </c>
      <c r="M22" s="238"/>
      <c r="N22" s="238"/>
      <c r="O22" s="239">
        <v>0.26</v>
      </c>
      <c r="P22" s="241">
        <v>4.5999999999999996</v>
      </c>
      <c r="Q22" s="238">
        <v>17.399999999999999</v>
      </c>
      <c r="R22" s="238">
        <v>6.6</v>
      </c>
      <c r="S22" s="242">
        <v>0.22</v>
      </c>
    </row>
    <row r="23" spans="1:27" s="232" customFormat="1" ht="2.25" hidden="1" customHeight="1">
      <c r="C23" s="233"/>
      <c r="D23" s="234"/>
      <c r="E23" s="235"/>
      <c r="F23" s="236"/>
      <c r="G23" s="237"/>
      <c r="H23" s="238"/>
      <c r="I23" s="239"/>
      <c r="J23" s="236"/>
      <c r="K23" s="275"/>
      <c r="L23" s="241"/>
      <c r="M23" s="238"/>
      <c r="N23" s="238"/>
      <c r="O23" s="239"/>
      <c r="P23" s="241"/>
      <c r="Q23" s="238"/>
      <c r="R23" s="238"/>
      <c r="S23" s="242"/>
    </row>
    <row r="24" spans="1:27" s="232" customFormat="1" ht="20.25">
      <c r="C24" s="289"/>
      <c r="D24" s="290"/>
      <c r="E24" s="290" t="s">
        <v>30</v>
      </c>
      <c r="F24" s="291"/>
      <c r="G24" s="292">
        <f>SUM(G17:G23)</f>
        <v>27.54</v>
      </c>
      <c r="H24" s="292">
        <f>SUM(H17:H23)</f>
        <v>18.195</v>
      </c>
      <c r="I24" s="292">
        <f>SUM(I17:I23)</f>
        <v>101.35</v>
      </c>
      <c r="J24" s="293">
        <f>SUM(J17:J23)</f>
        <v>1054.96</v>
      </c>
      <c r="K24" s="294">
        <v>0.35</v>
      </c>
      <c r="L24" s="295">
        <f t="shared" ref="L24:S24" si="1">SUM(L17:L23)</f>
        <v>0.40200000000000002</v>
      </c>
      <c r="M24" s="292">
        <f t="shared" si="1"/>
        <v>32.57</v>
      </c>
      <c r="N24" s="292">
        <f t="shared" si="1"/>
        <v>73.13</v>
      </c>
      <c r="O24" s="292">
        <f t="shared" si="1"/>
        <v>5.74</v>
      </c>
      <c r="P24" s="295">
        <f t="shared" si="1"/>
        <v>291.88499999999999</v>
      </c>
      <c r="Q24" s="292">
        <f t="shared" si="1"/>
        <v>820.79499999999996</v>
      </c>
      <c r="R24" s="292">
        <f t="shared" si="1"/>
        <v>172.715</v>
      </c>
      <c r="S24" s="296">
        <f t="shared" si="1"/>
        <v>6.379999999999999</v>
      </c>
    </row>
    <row r="25" spans="1:27" s="232" customFormat="1" ht="20.25" hidden="1">
      <c r="A25" s="692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  <c r="U25" s="681"/>
      <c r="V25" s="681"/>
      <c r="W25" s="681"/>
      <c r="X25" s="681"/>
      <c r="Y25" s="681"/>
      <c r="Z25" s="681"/>
      <c r="AA25" s="681"/>
    </row>
    <row r="26" spans="1:27" s="232" customFormat="1" ht="20.25" hidden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  <c r="U26" s="681"/>
      <c r="V26" s="681"/>
      <c r="W26" s="681"/>
      <c r="X26" s="681"/>
      <c r="Y26" s="681"/>
      <c r="Z26" s="681"/>
      <c r="AA26" s="681"/>
    </row>
    <row r="27" spans="1:27" s="232" customFormat="1" ht="20.25" hidden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  <c r="X27" s="681"/>
      <c r="Y27" s="681"/>
      <c r="Z27" s="681"/>
      <c r="AA27" s="681"/>
    </row>
    <row r="28" spans="1:27" s="232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  <c r="AA28" s="681"/>
    </row>
    <row r="29" spans="1:27" s="232" customFormat="1" ht="20.25" hidden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  <c r="X29" s="681"/>
      <c r="Y29" s="681"/>
      <c r="Z29" s="681"/>
      <c r="AA29" s="681"/>
    </row>
    <row r="30" spans="1:27" s="232" customFormat="1" ht="20.25" hidden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</row>
    <row r="31" spans="1:27" s="232" customFormat="1" ht="21" thickBot="1">
      <c r="C31" s="297"/>
      <c r="D31" s="298"/>
      <c r="E31" s="299" t="s">
        <v>37</v>
      </c>
      <c r="F31" s="300"/>
      <c r="G31" s="299">
        <f>G15+G24</f>
        <v>51.06</v>
      </c>
      <c r="H31" s="299">
        <f>H15+H24+H29</f>
        <v>87.12</v>
      </c>
      <c r="I31" s="301">
        <f>I15+I24+I29</f>
        <v>261.51</v>
      </c>
      <c r="J31" s="302" t="s">
        <v>38</v>
      </c>
      <c r="K31" s="302" t="s">
        <v>39</v>
      </c>
      <c r="L31" s="303">
        <f t="shared" ref="L31:S31" si="2">L15+L24+L29</f>
        <v>0.58200000000000007</v>
      </c>
      <c r="M31" s="304">
        <f t="shared" si="2"/>
        <v>35.15</v>
      </c>
      <c r="N31" s="304">
        <f t="shared" si="2"/>
        <v>304.20999999999998</v>
      </c>
      <c r="O31" s="304">
        <f t="shared" si="2"/>
        <v>33.909999999999997</v>
      </c>
      <c r="P31" s="304">
        <f t="shared" si="2"/>
        <v>611</v>
      </c>
      <c r="Q31" s="304">
        <f t="shared" si="2"/>
        <v>1301.57</v>
      </c>
      <c r="R31" s="304">
        <f t="shared" si="2"/>
        <v>292.97000000000003</v>
      </c>
      <c r="S31" s="305">
        <f t="shared" si="2"/>
        <v>11.069999999999999</v>
      </c>
    </row>
    <row r="32" spans="1:27" s="232" customFormat="1" ht="21" thickBot="1">
      <c r="C32" s="306"/>
      <c r="D32" s="307"/>
      <c r="E32" s="307"/>
      <c r="F32" s="308"/>
      <c r="G32" s="309"/>
      <c r="H32" s="309"/>
      <c r="I32" s="309"/>
      <c r="J32" s="310">
        <f>J15+J24+J29</f>
        <v>2409.355</v>
      </c>
      <c r="K32" s="311">
        <f>K15+K24+K29</f>
        <v>0.6</v>
      </c>
      <c r="L32" s="312"/>
      <c r="M32" s="313"/>
      <c r="N32" s="313"/>
      <c r="O32" s="313"/>
      <c r="P32" s="313"/>
      <c r="Q32" s="313"/>
      <c r="R32" s="313"/>
      <c r="S32" s="314"/>
    </row>
    <row r="33" spans="1:27" s="232" customFormat="1" ht="20.25">
      <c r="C33" s="315"/>
      <c r="D33" s="316"/>
      <c r="E33" s="316"/>
      <c r="F33" s="317"/>
      <c r="G33" s="318"/>
      <c r="H33" s="318"/>
      <c r="I33" s="318"/>
      <c r="J33" s="319"/>
      <c r="K33" s="319"/>
      <c r="L33" s="320"/>
      <c r="M33" s="318"/>
      <c r="N33" s="318"/>
      <c r="O33" s="318"/>
      <c r="P33" s="320"/>
      <c r="Q33" s="318"/>
      <c r="R33" s="318"/>
      <c r="S33" s="321"/>
    </row>
    <row r="34" spans="1:27" s="232" customFormat="1" ht="20.25">
      <c r="C34" s="322" t="s">
        <v>41</v>
      </c>
      <c r="D34" s="323"/>
      <c r="E34" s="323"/>
      <c r="F34" s="324"/>
      <c r="G34" s="325"/>
      <c r="H34" s="325"/>
      <c r="I34" s="325"/>
      <c r="J34" s="326"/>
      <c r="K34" s="326"/>
      <c r="L34" s="327"/>
      <c r="M34" s="325"/>
      <c r="N34" s="325"/>
      <c r="O34" s="325"/>
      <c r="P34" s="327"/>
      <c r="Q34" s="325"/>
      <c r="R34" s="325"/>
      <c r="S34" s="325"/>
    </row>
    <row r="35" spans="1:27" s="232" customFormat="1" ht="20.25">
      <c r="C35" s="328" t="str">
        <f>C4</f>
        <v>День       :  5</v>
      </c>
      <c r="D35" s="329"/>
      <c r="E35" s="329"/>
      <c r="F35" s="330" t="s">
        <v>2</v>
      </c>
      <c r="G35" s="331"/>
      <c r="H35" s="332" t="s">
        <v>3</v>
      </c>
      <c r="I35" s="307"/>
      <c r="J35" s="333" t="s">
        <v>4</v>
      </c>
      <c r="K35" s="333"/>
      <c r="L35" s="306"/>
      <c r="M35" s="307" t="s">
        <v>5</v>
      </c>
      <c r="N35" s="307"/>
      <c r="O35" s="307"/>
      <c r="P35" s="334" t="s">
        <v>6</v>
      </c>
      <c r="Q35" s="307"/>
      <c r="R35" s="307"/>
      <c r="S35" s="307"/>
    </row>
    <row r="36" spans="1:27" s="232" customFormat="1" ht="20.25">
      <c r="C36" s="335" t="s">
        <v>40</v>
      </c>
      <c r="D36" s="336"/>
      <c r="E36" s="323"/>
      <c r="F36" s="273" t="s">
        <v>8</v>
      </c>
      <c r="G36" s="337" t="s">
        <v>9</v>
      </c>
      <c r="H36" s="326" t="s">
        <v>10</v>
      </c>
      <c r="I36" s="327" t="s">
        <v>11</v>
      </c>
      <c r="J36" s="273" t="s">
        <v>12</v>
      </c>
      <c r="K36" s="240"/>
      <c r="L36" s="338" t="s">
        <v>13</v>
      </c>
      <c r="M36" s="339" t="s">
        <v>14</v>
      </c>
      <c r="N36" s="743" t="s">
        <v>169</v>
      </c>
      <c r="O36" s="339" t="s">
        <v>16</v>
      </c>
      <c r="P36" s="338" t="s">
        <v>17</v>
      </c>
      <c r="Q36" s="339" t="s">
        <v>18</v>
      </c>
      <c r="R36" s="339" t="s">
        <v>19</v>
      </c>
      <c r="S36" s="339" t="s">
        <v>20</v>
      </c>
    </row>
    <row r="37" spans="1:27" s="232" customFormat="1" ht="2.25" customHeight="1" thickBot="1">
      <c r="C37" s="340"/>
      <c r="D37" s="340"/>
      <c r="E37" s="341"/>
      <c r="F37" s="342"/>
      <c r="G37" s="343"/>
      <c r="H37" s="343"/>
      <c r="I37" s="343"/>
      <c r="J37" s="344"/>
      <c r="K37" s="344"/>
      <c r="L37" s="345"/>
      <c r="M37" s="343"/>
      <c r="N37" s="343"/>
      <c r="O37" s="343"/>
      <c r="P37" s="345"/>
      <c r="Q37" s="343"/>
      <c r="R37" s="343"/>
      <c r="S37" s="343"/>
    </row>
    <row r="38" spans="1:27" s="625" customFormat="1" ht="24" customHeight="1">
      <c r="C38" s="629" t="s">
        <v>152</v>
      </c>
      <c r="D38" s="630"/>
      <c r="E38" s="630"/>
      <c r="F38" s="631">
        <v>250</v>
      </c>
      <c r="G38" s="632">
        <v>10.91</v>
      </c>
      <c r="H38" s="633">
        <v>18</v>
      </c>
      <c r="I38" s="634">
        <v>100</v>
      </c>
      <c r="J38" s="631">
        <v>605</v>
      </c>
      <c r="K38" s="635"/>
      <c r="L38" s="636">
        <v>0.05</v>
      </c>
      <c r="M38" s="633"/>
      <c r="N38" s="633">
        <v>0.08</v>
      </c>
      <c r="O38" s="634">
        <v>0.88</v>
      </c>
      <c r="P38" s="636">
        <v>2.5499999999999998</v>
      </c>
      <c r="Q38" s="633">
        <v>205</v>
      </c>
      <c r="R38" s="633">
        <v>65.16</v>
      </c>
      <c r="S38" s="637">
        <v>1.46</v>
      </c>
    </row>
    <row r="39" spans="1:27" s="625" customFormat="1" ht="26.25" customHeight="1">
      <c r="C39" s="638" t="s">
        <v>64</v>
      </c>
      <c r="D39" s="639"/>
      <c r="E39" s="630"/>
      <c r="F39" s="640">
        <v>200</v>
      </c>
      <c r="G39" s="641">
        <v>3.6</v>
      </c>
      <c r="H39" s="642">
        <v>2.67</v>
      </c>
      <c r="I39" s="643">
        <v>29.2</v>
      </c>
      <c r="J39" s="640">
        <v>155.19999999999999</v>
      </c>
      <c r="K39" s="635"/>
      <c r="L39" s="636">
        <v>0.03</v>
      </c>
      <c r="M39" s="633">
        <v>1.47</v>
      </c>
      <c r="N39" s="633"/>
      <c r="O39" s="634"/>
      <c r="P39" s="636">
        <v>158.66999999999999</v>
      </c>
      <c r="Q39" s="633">
        <v>132</v>
      </c>
      <c r="R39" s="633">
        <v>29.22</v>
      </c>
      <c r="S39" s="637">
        <v>2.4</v>
      </c>
    </row>
    <row r="40" spans="1:27" s="625" customFormat="1" ht="26.25" customHeight="1">
      <c r="C40" s="638" t="s">
        <v>153</v>
      </c>
      <c r="D40" s="639"/>
      <c r="E40" s="630"/>
      <c r="F40" s="640">
        <v>15</v>
      </c>
      <c r="G40" s="641">
        <v>3.48</v>
      </c>
      <c r="H40" s="642">
        <v>4.43</v>
      </c>
      <c r="I40" s="643">
        <v>0</v>
      </c>
      <c r="J40" s="640">
        <v>53.75</v>
      </c>
      <c r="K40" s="635"/>
      <c r="L40" s="636">
        <v>0.04</v>
      </c>
      <c r="M40" s="633">
        <v>1.1100000000000001</v>
      </c>
      <c r="N40" s="633">
        <v>39</v>
      </c>
      <c r="O40" s="634">
        <v>26</v>
      </c>
      <c r="P40" s="636">
        <v>132</v>
      </c>
      <c r="Q40" s="633">
        <v>75</v>
      </c>
      <c r="R40" s="633">
        <v>5.25</v>
      </c>
      <c r="S40" s="637">
        <v>0.15</v>
      </c>
    </row>
    <row r="41" spans="1:27" s="625" customFormat="1" ht="26.25" customHeight="1">
      <c r="C41" s="638" t="s">
        <v>154</v>
      </c>
      <c r="D41" s="639"/>
      <c r="E41" s="630"/>
      <c r="F41" s="640">
        <v>30</v>
      </c>
      <c r="G41" s="641">
        <v>0.6</v>
      </c>
      <c r="H41" s="642">
        <v>43.2</v>
      </c>
      <c r="I41" s="643">
        <v>0.78</v>
      </c>
      <c r="J41" s="640">
        <v>394.32</v>
      </c>
      <c r="K41" s="635"/>
      <c r="L41" s="636">
        <v>0</v>
      </c>
      <c r="M41" s="633">
        <v>0</v>
      </c>
      <c r="N41" s="633">
        <v>192</v>
      </c>
      <c r="O41" s="634">
        <v>0.48</v>
      </c>
      <c r="P41" s="636">
        <v>11.52</v>
      </c>
      <c r="Q41" s="633">
        <v>14.4</v>
      </c>
      <c r="R41" s="633"/>
      <c r="S41" s="637"/>
    </row>
    <row r="42" spans="1:27" s="232" customFormat="1" ht="23.25" customHeight="1">
      <c r="C42" s="374" t="s">
        <v>29</v>
      </c>
      <c r="D42" s="286"/>
      <c r="E42" s="286"/>
      <c r="F42" s="257">
        <v>50</v>
      </c>
      <c r="G42" s="258">
        <v>4.93</v>
      </c>
      <c r="H42" s="259">
        <v>0.625</v>
      </c>
      <c r="I42" s="260">
        <v>30.18</v>
      </c>
      <c r="J42" s="257">
        <v>146.125</v>
      </c>
      <c r="K42" s="240"/>
      <c r="L42" s="287">
        <v>0.06</v>
      </c>
      <c r="M42" s="259"/>
      <c r="N42" s="259"/>
      <c r="O42" s="260">
        <v>0.81</v>
      </c>
      <c r="P42" s="287">
        <v>14.375</v>
      </c>
      <c r="Q42" s="259">
        <v>54.375</v>
      </c>
      <c r="R42" s="259">
        <v>20.625</v>
      </c>
      <c r="S42" s="288">
        <v>0.68</v>
      </c>
    </row>
    <row r="43" spans="1:27" s="232" customFormat="1" ht="20.25" hidden="1">
      <c r="A43" s="692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  <c r="U43" s="681"/>
      <c r="V43" s="681"/>
      <c r="W43" s="681"/>
      <c r="X43" s="681"/>
      <c r="Y43" s="681"/>
      <c r="Z43" s="681"/>
      <c r="AA43" s="681"/>
    </row>
    <row r="44" spans="1:27" s="232" customFormat="1" ht="20.25" hidden="1">
      <c r="A44" s="681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  <c r="U44" s="681"/>
      <c r="V44" s="681"/>
      <c r="W44" s="681"/>
      <c r="X44" s="681"/>
      <c r="Y44" s="681"/>
      <c r="Z44" s="681"/>
      <c r="AA44" s="681"/>
    </row>
    <row r="45" spans="1:27" s="232" customFormat="1" ht="21" thickBot="1">
      <c r="C45" s="375"/>
      <c r="D45" s="376"/>
      <c r="E45" s="376" t="s">
        <v>30</v>
      </c>
      <c r="F45" s="377"/>
      <c r="G45" s="378">
        <f>SUM(G38:G44)</f>
        <v>23.52</v>
      </c>
      <c r="H45" s="378">
        <f>SUM(H38:H44)</f>
        <v>68.925000000000011</v>
      </c>
      <c r="I45" s="378">
        <f>SUM(I38:I44)</f>
        <v>160.16</v>
      </c>
      <c r="J45" s="379">
        <f>SUM(J38:J44)</f>
        <v>1354.395</v>
      </c>
      <c r="K45" s="380"/>
      <c r="L45" s="381">
        <f t="shared" ref="L45:S45" si="3">SUM(L38:L44)</f>
        <v>0.18</v>
      </c>
      <c r="M45" s="332">
        <f t="shared" si="3"/>
        <v>2.58</v>
      </c>
      <c r="N45" s="332">
        <f t="shared" si="3"/>
        <v>231.07999999999998</v>
      </c>
      <c r="O45" s="332">
        <f t="shared" si="3"/>
        <v>28.169999999999998</v>
      </c>
      <c r="P45" s="381">
        <f t="shared" si="3"/>
        <v>319.11500000000001</v>
      </c>
      <c r="Q45" s="332">
        <f t="shared" si="3"/>
        <v>480.77499999999998</v>
      </c>
      <c r="R45" s="332">
        <f t="shared" si="3"/>
        <v>120.255</v>
      </c>
      <c r="S45" s="382">
        <f t="shared" si="3"/>
        <v>4.6899999999999995</v>
      </c>
    </row>
    <row r="46" spans="1:27" s="232" customFormat="1" ht="21" thickBot="1">
      <c r="C46" s="270" t="s">
        <v>31</v>
      </c>
      <c r="D46" s="271"/>
      <c r="E46" s="272"/>
      <c r="F46" s="273"/>
      <c r="G46" s="274"/>
      <c r="H46" s="274"/>
      <c r="I46" s="274"/>
      <c r="J46" s="273"/>
      <c r="K46" s="449">
        <v>0.25</v>
      </c>
      <c r="L46" s="276"/>
      <c r="M46" s="274"/>
      <c r="N46" s="274"/>
      <c r="O46" s="274"/>
      <c r="P46" s="276"/>
      <c r="Q46" s="274"/>
      <c r="R46" s="274"/>
      <c r="S46" s="277"/>
    </row>
    <row r="47" spans="1:27" s="625" customFormat="1" ht="23.25" customHeight="1">
      <c r="B47" s="625">
        <v>23</v>
      </c>
      <c r="C47" s="626" t="s">
        <v>71</v>
      </c>
      <c r="D47" s="627"/>
      <c r="E47" s="628"/>
      <c r="F47" s="612">
        <v>100</v>
      </c>
      <c r="G47" s="613">
        <v>1.1200000000000001</v>
      </c>
      <c r="H47" s="614">
        <v>6.18</v>
      </c>
      <c r="I47" s="615">
        <v>4.62</v>
      </c>
      <c r="J47" s="612">
        <v>78.56</v>
      </c>
      <c r="K47" s="616"/>
      <c r="L47" s="617">
        <v>0.09</v>
      </c>
      <c r="M47" s="614">
        <v>20.3</v>
      </c>
      <c r="N47" s="614"/>
      <c r="O47" s="615">
        <v>3.38</v>
      </c>
      <c r="P47" s="617">
        <v>17.22</v>
      </c>
      <c r="Q47" s="614">
        <v>32.119999999999997</v>
      </c>
      <c r="R47" s="614">
        <v>17.62</v>
      </c>
      <c r="S47" s="618">
        <v>0.84</v>
      </c>
    </row>
    <row r="48" spans="1:27" s="232" customFormat="1" ht="23.25" customHeight="1">
      <c r="B48" s="232">
        <v>98</v>
      </c>
      <c r="C48" s="233" t="s">
        <v>72</v>
      </c>
      <c r="D48" s="234"/>
      <c r="E48" s="235"/>
      <c r="F48" s="236">
        <v>200</v>
      </c>
      <c r="G48" s="237">
        <v>2.7</v>
      </c>
      <c r="H48" s="238">
        <v>2.78</v>
      </c>
      <c r="I48" s="239">
        <v>10.58</v>
      </c>
      <c r="J48" s="236">
        <v>90.68</v>
      </c>
      <c r="K48" s="275"/>
      <c r="L48" s="241">
        <v>0.06</v>
      </c>
      <c r="M48" s="238">
        <v>10</v>
      </c>
      <c r="N48" s="238"/>
      <c r="O48" s="239"/>
      <c r="P48" s="241">
        <v>49.25</v>
      </c>
      <c r="Q48" s="238">
        <v>222.5</v>
      </c>
      <c r="R48" s="238">
        <v>26.5</v>
      </c>
      <c r="S48" s="242">
        <v>0.78</v>
      </c>
    </row>
    <row r="49" spans="1:27" s="232" customFormat="1" ht="24" customHeight="1">
      <c r="B49" s="232">
        <v>284</v>
      </c>
      <c r="C49" s="284" t="s">
        <v>73</v>
      </c>
      <c r="D49" s="285"/>
      <c r="E49" s="286"/>
      <c r="F49" s="257">
        <v>195</v>
      </c>
      <c r="G49" s="258">
        <v>16.05</v>
      </c>
      <c r="H49" s="259">
        <v>8.11</v>
      </c>
      <c r="I49" s="260">
        <v>28.45</v>
      </c>
      <c r="J49" s="257">
        <v>248.26</v>
      </c>
      <c r="K49" s="275"/>
      <c r="L49" s="287">
        <v>0.17</v>
      </c>
      <c r="M49" s="259">
        <v>1.47</v>
      </c>
      <c r="N49" s="259">
        <v>73.13</v>
      </c>
      <c r="O49" s="260">
        <v>1.0900000000000001</v>
      </c>
      <c r="P49" s="287">
        <v>200.6</v>
      </c>
      <c r="Q49" s="259">
        <v>448.4</v>
      </c>
      <c r="R49" s="259">
        <v>68.37</v>
      </c>
      <c r="S49" s="288">
        <v>2.9</v>
      </c>
    </row>
    <row r="50" spans="1:27" s="232" customFormat="1" ht="23.25" customHeight="1">
      <c r="B50" s="232">
        <v>349</v>
      </c>
      <c r="C50" s="284" t="s">
        <v>74</v>
      </c>
      <c r="D50" s="285"/>
      <c r="E50" s="286"/>
      <c r="F50" s="257">
        <v>200</v>
      </c>
      <c r="G50" s="258">
        <v>1.1599999999999999</v>
      </c>
      <c r="H50" s="259">
        <v>0.3</v>
      </c>
      <c r="I50" s="260">
        <v>47.26</v>
      </c>
      <c r="J50" s="257">
        <v>196.38</v>
      </c>
      <c r="K50" s="275"/>
      <c r="L50" s="287">
        <v>2E-3</v>
      </c>
      <c r="M50" s="259">
        <v>0.8</v>
      </c>
      <c r="N50" s="259"/>
      <c r="O50" s="260">
        <v>0.2</v>
      </c>
      <c r="P50" s="287">
        <v>5.84</v>
      </c>
      <c r="Q50" s="259">
        <v>46</v>
      </c>
      <c r="R50" s="259">
        <v>33</v>
      </c>
      <c r="S50" s="288">
        <v>0.96</v>
      </c>
    </row>
    <row r="51" spans="1:27" s="232" customFormat="1" ht="22.5" customHeight="1">
      <c r="C51" s="284" t="s">
        <v>29</v>
      </c>
      <c r="D51" s="285"/>
      <c r="E51" s="257"/>
      <c r="F51" s="257">
        <v>50</v>
      </c>
      <c r="G51" s="258">
        <v>4.93</v>
      </c>
      <c r="H51" s="259">
        <v>0.625</v>
      </c>
      <c r="I51" s="260">
        <v>0.78</v>
      </c>
      <c r="J51" s="257">
        <v>394.32</v>
      </c>
      <c r="K51" s="275"/>
      <c r="L51" s="287">
        <v>0.06</v>
      </c>
      <c r="M51" s="259"/>
      <c r="N51" s="259"/>
      <c r="O51" s="260">
        <v>0.81</v>
      </c>
      <c r="P51" s="287">
        <v>14.375</v>
      </c>
      <c r="Q51" s="259">
        <v>54.375</v>
      </c>
      <c r="R51" s="259">
        <v>20.625</v>
      </c>
      <c r="S51" s="288">
        <v>0.68</v>
      </c>
    </row>
    <row r="52" spans="1:27" s="232" customFormat="1" ht="22.5" customHeight="1">
      <c r="C52" s="702" t="s">
        <v>35</v>
      </c>
      <c r="D52" s="703"/>
      <c r="E52" s="704"/>
      <c r="F52" s="257">
        <v>20</v>
      </c>
      <c r="G52" s="258">
        <v>1.58</v>
      </c>
      <c r="H52" s="259">
        <v>0.2</v>
      </c>
      <c r="I52" s="260">
        <v>9.66</v>
      </c>
      <c r="J52" s="257">
        <v>46.76</v>
      </c>
      <c r="K52" s="240"/>
      <c r="L52" s="241">
        <v>0.02</v>
      </c>
      <c r="M52" s="238"/>
      <c r="N52" s="238"/>
      <c r="O52" s="239">
        <v>0.26</v>
      </c>
      <c r="P52" s="241">
        <v>4.5999999999999996</v>
      </c>
      <c r="Q52" s="238">
        <v>17.399999999999999</v>
      </c>
      <c r="R52" s="238">
        <v>6.6</v>
      </c>
      <c r="S52" s="242">
        <v>0.22</v>
      </c>
    </row>
    <row r="53" spans="1:27" s="232" customFormat="1" ht="24" customHeight="1" thickBot="1">
      <c r="C53" s="350"/>
      <c r="D53" s="351"/>
      <c r="E53" s="245"/>
      <c r="F53" s="246"/>
      <c r="G53" s="247"/>
      <c r="H53" s="248"/>
      <c r="I53" s="249"/>
      <c r="J53" s="246"/>
      <c r="K53" s="283"/>
      <c r="L53" s="349"/>
      <c r="M53" s="248"/>
      <c r="N53" s="248"/>
      <c r="O53" s="249"/>
      <c r="P53" s="349"/>
      <c r="Q53" s="248"/>
      <c r="R53" s="248"/>
      <c r="S53" s="249"/>
    </row>
    <row r="54" spans="1:27" s="232" customFormat="1" ht="20.25" hidden="1">
      <c r="C54" s="284"/>
      <c r="D54" s="285"/>
      <c r="E54" s="286"/>
      <c r="F54" s="257"/>
      <c r="G54" s="258"/>
      <c r="H54" s="259"/>
      <c r="I54" s="260"/>
      <c r="J54" s="257"/>
      <c r="K54" s="240"/>
      <c r="L54" s="241"/>
      <c r="M54" s="238"/>
      <c r="N54" s="238"/>
      <c r="O54" s="239"/>
      <c r="P54" s="389"/>
      <c r="Q54" s="390"/>
      <c r="R54" s="390"/>
      <c r="S54" s="391"/>
    </row>
    <row r="55" spans="1:27" s="232" customFormat="1" ht="23.25" customHeight="1">
      <c r="C55" s="699" t="s">
        <v>30</v>
      </c>
      <c r="D55" s="700"/>
      <c r="E55" s="701"/>
      <c r="F55" s="291"/>
      <c r="G55" s="292">
        <f>SUM(G48:G54)</f>
        <v>26.42</v>
      </c>
      <c r="H55" s="292">
        <f>SUM(H48:H54)</f>
        <v>12.014999999999999</v>
      </c>
      <c r="I55" s="292">
        <f>SUM(I48:I54)</f>
        <v>96.72999999999999</v>
      </c>
      <c r="J55" s="293">
        <f>SUM(J48:J54)</f>
        <v>976.39999999999986</v>
      </c>
      <c r="K55" s="352">
        <v>0.35</v>
      </c>
      <c r="L55" s="295">
        <f t="shared" ref="L55:S55" si="4">SUM(L48:L54)</f>
        <v>0.31200000000000006</v>
      </c>
      <c r="M55" s="292">
        <f t="shared" si="4"/>
        <v>12.270000000000001</v>
      </c>
      <c r="N55" s="292">
        <f t="shared" si="4"/>
        <v>73.13</v>
      </c>
      <c r="O55" s="292">
        <f t="shared" si="4"/>
        <v>2.3600000000000003</v>
      </c>
      <c r="P55" s="295">
        <f t="shared" si="4"/>
        <v>274.66500000000002</v>
      </c>
      <c r="Q55" s="292">
        <f t="shared" si="4"/>
        <v>788.67499999999995</v>
      </c>
      <c r="R55" s="292">
        <f t="shared" si="4"/>
        <v>155.095</v>
      </c>
      <c r="S55" s="296">
        <f t="shared" si="4"/>
        <v>5.5399999999999991</v>
      </c>
    </row>
    <row r="56" spans="1:27" s="232" customFormat="1" ht="20.25" hidden="1">
      <c r="A56" s="692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  <c r="U56" s="681"/>
      <c r="V56" s="681"/>
      <c r="W56" s="681"/>
      <c r="X56" s="681"/>
      <c r="Y56" s="681"/>
      <c r="Z56" s="681"/>
      <c r="AA56" s="681"/>
    </row>
    <row r="57" spans="1:27" s="232" customFormat="1" ht="20.25" hidden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  <c r="U57" s="681"/>
      <c r="V57" s="681"/>
      <c r="W57" s="681"/>
      <c r="X57" s="681"/>
      <c r="Y57" s="681"/>
      <c r="Z57" s="681"/>
      <c r="AA57" s="681"/>
    </row>
    <row r="58" spans="1:27" s="232" customFormat="1" ht="20.25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  <c r="U58" s="681"/>
      <c r="V58" s="681"/>
      <c r="W58" s="681"/>
      <c r="X58" s="681"/>
      <c r="Y58" s="681"/>
      <c r="Z58" s="681"/>
      <c r="AA58" s="681"/>
    </row>
    <row r="59" spans="1:27" s="232" customFormat="1" ht="20.25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  <c r="U59" s="681"/>
      <c r="V59" s="681"/>
      <c r="W59" s="681"/>
      <c r="X59" s="681"/>
      <c r="Y59" s="681"/>
      <c r="Z59" s="681"/>
      <c r="AA59" s="681"/>
    </row>
    <row r="60" spans="1:27" s="232" customFormat="1" ht="20.25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  <c r="U60" s="681"/>
      <c r="V60" s="681"/>
      <c r="W60" s="681"/>
      <c r="X60" s="681"/>
      <c r="Y60" s="681"/>
      <c r="Z60" s="681"/>
      <c r="AA60" s="681"/>
    </row>
    <row r="61" spans="1:27" s="232" customFormat="1" ht="20.25" hidden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  <c r="X61" s="681"/>
      <c r="Y61" s="681"/>
      <c r="Z61" s="681"/>
      <c r="AA61" s="681"/>
    </row>
    <row r="62" spans="1:27" s="232" customFormat="1" ht="20.25" hidden="1">
      <c r="A62" s="681"/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1"/>
      <c r="X62" s="681"/>
      <c r="Y62" s="681"/>
      <c r="Z62" s="681"/>
      <c r="AA62" s="681"/>
    </row>
    <row r="63" spans="1:27" s="232" customFormat="1" ht="24" customHeight="1" thickBot="1">
      <c r="C63" s="297"/>
      <c r="D63" s="298"/>
      <c r="E63" s="581" t="s">
        <v>37</v>
      </c>
      <c r="F63" s="300"/>
      <c r="G63" s="299">
        <f>G46+G55</f>
        <v>26.42</v>
      </c>
      <c r="H63" s="299">
        <f>H46+H55+H61</f>
        <v>12.014999999999999</v>
      </c>
      <c r="I63" s="301">
        <f>I46+I55+I61</f>
        <v>96.72999999999999</v>
      </c>
      <c r="J63" s="302" t="s">
        <v>38</v>
      </c>
      <c r="K63" s="353" t="s">
        <v>39</v>
      </c>
      <c r="L63" s="354">
        <f t="shared" ref="L63:S63" si="5">L46+L55+L61</f>
        <v>0.31200000000000006</v>
      </c>
      <c r="M63" s="355">
        <f t="shared" si="5"/>
        <v>12.270000000000001</v>
      </c>
      <c r="N63" s="355">
        <f t="shared" si="5"/>
        <v>73.13</v>
      </c>
      <c r="O63" s="355">
        <f t="shared" si="5"/>
        <v>2.3600000000000003</v>
      </c>
      <c r="P63" s="355">
        <f t="shared" si="5"/>
        <v>274.66500000000002</v>
      </c>
      <c r="Q63" s="355">
        <f t="shared" si="5"/>
        <v>788.67499999999995</v>
      </c>
      <c r="R63" s="355">
        <f t="shared" si="5"/>
        <v>155.095</v>
      </c>
      <c r="S63" s="356">
        <f t="shared" si="5"/>
        <v>5.5399999999999991</v>
      </c>
      <c r="T63" s="360"/>
    </row>
    <row r="64" spans="1:27" s="232" customFormat="1" ht="21" thickBot="1">
      <c r="C64" s="306"/>
      <c r="D64" s="307"/>
      <c r="E64" s="307"/>
      <c r="F64" s="308"/>
      <c r="G64" s="309"/>
      <c r="H64" s="309"/>
      <c r="I64" s="309"/>
      <c r="J64" s="300">
        <f>J46+J55+J61</f>
        <v>976.39999999999986</v>
      </c>
      <c r="K64" s="357">
        <f>K46+K55+K61</f>
        <v>0.6</v>
      </c>
      <c r="L64" s="358"/>
      <c r="M64" s="313"/>
      <c r="N64" s="313"/>
      <c r="O64" s="313"/>
      <c r="P64" s="313"/>
      <c r="Q64" s="313"/>
      <c r="R64" s="313"/>
      <c r="S64" s="359"/>
    </row>
  </sheetData>
  <mergeCells count="7">
    <mergeCell ref="A13:AA14"/>
    <mergeCell ref="A25:AA30"/>
    <mergeCell ref="A56:AA62"/>
    <mergeCell ref="C22:E22"/>
    <mergeCell ref="C55:E55"/>
    <mergeCell ref="A43:AA44"/>
    <mergeCell ref="C52:E52"/>
  </mergeCells>
  <pageMargins left="0.25" right="0.25" top="0.75" bottom="0.75" header="0.30000001192092901" footer="0.30000001192092901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2"/>
  <sheetViews>
    <sheetView topLeftCell="A3" zoomScale="70" zoomScaleNormal="70" workbookViewId="0">
      <selection activeCell="V20" sqref="V20"/>
    </sheetView>
  </sheetViews>
  <sheetFormatPr defaultColWidth="9.140625" defaultRowHeight="15"/>
  <cols>
    <col min="1" max="1" width="0.140625" customWidth="1"/>
    <col min="5" max="5" width="36.28515625" customWidth="1"/>
    <col min="6" max="19" width="13.140625" customWidth="1"/>
    <col min="20" max="20" width="0.140625" customWidth="1"/>
  </cols>
  <sheetData>
    <row r="1" spans="1:20" s="1" customFormat="1" ht="20.25" hidden="1"/>
    <row r="2" spans="1:20" s="149" customFormat="1" ht="20.25" hidden="1"/>
    <row r="3" spans="1:20" s="1" customFormat="1" ht="20.25">
      <c r="C3" s="113" t="s">
        <v>49</v>
      </c>
      <c r="D3" s="114"/>
      <c r="E3" s="114"/>
      <c r="F3" s="122"/>
      <c r="G3" s="170"/>
      <c r="H3" s="170"/>
      <c r="I3" s="170"/>
      <c r="J3" s="171"/>
      <c r="K3" s="171"/>
      <c r="L3" s="172"/>
      <c r="M3" s="170"/>
      <c r="N3" s="170"/>
      <c r="O3" s="170"/>
      <c r="P3" s="172"/>
      <c r="Q3" s="170"/>
      <c r="R3" s="170"/>
      <c r="S3" s="173"/>
    </row>
    <row r="4" spans="1:20" s="1" customFormat="1" ht="20.25">
      <c r="C4" s="11" t="s">
        <v>75</v>
      </c>
      <c r="D4" s="12"/>
      <c r="E4" s="12"/>
      <c r="F4" s="13" t="s">
        <v>2</v>
      </c>
      <c r="G4" s="14"/>
      <c r="H4" s="15" t="s">
        <v>3</v>
      </c>
      <c r="I4" s="16"/>
      <c r="J4" s="17" t="s">
        <v>4</v>
      </c>
      <c r="K4" s="17"/>
      <c r="L4" s="18"/>
      <c r="M4" s="16" t="s">
        <v>5</v>
      </c>
      <c r="N4" s="16"/>
      <c r="O4" s="16"/>
      <c r="P4" s="19" t="s">
        <v>6</v>
      </c>
      <c r="Q4" s="16"/>
      <c r="R4" s="16"/>
      <c r="S4" s="20"/>
    </row>
    <row r="5" spans="1:20" s="1" customFormat="1" ht="18" customHeight="1">
      <c r="C5" s="24" t="s">
        <v>7</v>
      </c>
      <c r="D5" s="25"/>
      <c r="E5" s="5"/>
      <c r="F5" s="26" t="s">
        <v>8</v>
      </c>
      <c r="G5" s="27" t="s">
        <v>9</v>
      </c>
      <c r="H5" s="28" t="s">
        <v>10</v>
      </c>
      <c r="I5" s="29" t="s">
        <v>11</v>
      </c>
      <c r="J5" s="26" t="s">
        <v>12</v>
      </c>
      <c r="K5" s="30"/>
      <c r="L5" s="31" t="s">
        <v>13</v>
      </c>
      <c r="M5" s="32" t="s">
        <v>14</v>
      </c>
      <c r="N5" s="740" t="s">
        <v>169</v>
      </c>
      <c r="O5" s="32" t="s">
        <v>16</v>
      </c>
      <c r="P5" s="31" t="s">
        <v>17</v>
      </c>
      <c r="Q5" s="32" t="s">
        <v>18</v>
      </c>
      <c r="R5" s="32" t="s">
        <v>19</v>
      </c>
      <c r="S5" s="33" t="s">
        <v>20</v>
      </c>
    </row>
    <row r="6" spans="1:20" s="1" customFormat="1" ht="20.25" hidden="1">
      <c r="C6" s="34"/>
      <c r="D6" s="34"/>
      <c r="E6" s="35"/>
      <c r="F6" s="36"/>
      <c r="G6" s="37"/>
      <c r="H6" s="37"/>
      <c r="I6" s="37"/>
      <c r="J6" s="38"/>
      <c r="K6" s="38"/>
      <c r="L6" s="39"/>
      <c r="M6" s="37"/>
      <c r="N6" s="37"/>
      <c r="O6" s="37"/>
      <c r="P6" s="39"/>
      <c r="Q6" s="37"/>
      <c r="R6" s="37"/>
      <c r="S6" s="40"/>
    </row>
    <row r="7" spans="1:20" s="1" customFormat="1" ht="20.25">
      <c r="C7" s="88" t="s">
        <v>21</v>
      </c>
      <c r="D7" s="41"/>
      <c r="E7" s="90"/>
      <c r="F7" s="91"/>
      <c r="G7" s="129"/>
      <c r="H7" s="129"/>
      <c r="I7" s="129"/>
      <c r="J7" s="55"/>
      <c r="K7" s="55"/>
      <c r="L7" s="130"/>
      <c r="M7" s="129"/>
      <c r="N7" s="129"/>
      <c r="O7" s="129"/>
      <c r="P7" s="130"/>
      <c r="Q7" s="129"/>
      <c r="R7" s="129"/>
      <c r="S7" s="131"/>
    </row>
    <row r="8" spans="1:20" s="1" customFormat="1" ht="27" customHeight="1">
      <c r="B8" s="1">
        <v>391</v>
      </c>
      <c r="C8" s="96" t="s">
        <v>76</v>
      </c>
      <c r="D8" s="97"/>
      <c r="E8" s="98"/>
      <c r="F8" s="99">
        <v>300</v>
      </c>
      <c r="G8" s="100">
        <v>21.12</v>
      </c>
      <c r="H8" s="76">
        <v>36.72</v>
      </c>
      <c r="I8" s="77">
        <v>8.7799999999999994</v>
      </c>
      <c r="J8" s="99">
        <v>493.72</v>
      </c>
      <c r="K8" s="74"/>
      <c r="L8" s="75">
        <v>0.24</v>
      </c>
      <c r="M8" s="76">
        <v>2.8000000000000001E-2</v>
      </c>
      <c r="N8" s="76">
        <v>1.1000000000000001</v>
      </c>
      <c r="O8" s="77">
        <v>296</v>
      </c>
      <c r="P8" s="75">
        <v>335.26</v>
      </c>
      <c r="Q8" s="76">
        <v>35.68</v>
      </c>
      <c r="R8" s="76">
        <v>54.4</v>
      </c>
      <c r="S8" s="78">
        <v>1.28</v>
      </c>
    </row>
    <row r="9" spans="1:20" s="1" customFormat="1" ht="24.75" customHeight="1">
      <c r="B9" s="1">
        <v>377</v>
      </c>
      <c r="C9" s="67" t="s">
        <v>45</v>
      </c>
      <c r="D9" s="68"/>
      <c r="E9" s="69"/>
      <c r="F9" s="70">
        <v>200</v>
      </c>
      <c r="G9" s="71">
        <v>0.53</v>
      </c>
      <c r="H9" s="72"/>
      <c r="I9" s="73">
        <v>9.8699999999999992</v>
      </c>
      <c r="J9" s="70">
        <v>41.6</v>
      </c>
      <c r="K9" s="74"/>
      <c r="L9" s="75"/>
      <c r="M9" s="76">
        <v>2.13</v>
      </c>
      <c r="N9" s="76"/>
      <c r="O9" s="77"/>
      <c r="P9" s="75">
        <v>15.33</v>
      </c>
      <c r="Q9" s="76">
        <v>23.2</v>
      </c>
      <c r="R9" s="76">
        <v>12.27</v>
      </c>
      <c r="S9" s="78">
        <v>2.13</v>
      </c>
    </row>
    <row r="10" spans="1:20" s="1" customFormat="1" ht="26.25" customHeight="1">
      <c r="C10" s="392" t="s">
        <v>29</v>
      </c>
      <c r="D10" s="61"/>
      <c r="E10" s="61"/>
      <c r="F10" s="62">
        <v>50</v>
      </c>
      <c r="G10" s="63">
        <v>3.95</v>
      </c>
      <c r="H10" s="64">
        <v>0.5</v>
      </c>
      <c r="I10" s="65">
        <v>24.15</v>
      </c>
      <c r="J10" s="62">
        <v>116.9</v>
      </c>
      <c r="K10" s="55"/>
      <c r="L10" s="104">
        <v>0.05</v>
      </c>
      <c r="M10" s="64"/>
      <c r="N10" s="64"/>
      <c r="O10" s="65">
        <v>0.65</v>
      </c>
      <c r="P10" s="104">
        <v>11.5</v>
      </c>
      <c r="Q10" s="64">
        <v>43.5</v>
      </c>
      <c r="R10" s="64">
        <v>16.5</v>
      </c>
      <c r="S10" s="105">
        <v>0.55000000000000004</v>
      </c>
    </row>
    <row r="11" spans="1:20" s="1" customFormat="1" ht="20.25" hidden="1">
      <c r="A11" s="680"/>
      <c r="B11" s="681"/>
      <c r="C11" s="681"/>
      <c r="D11" s="681"/>
      <c r="E11" s="681"/>
      <c r="F11" s="681"/>
      <c r="G11" s="681"/>
      <c r="H11" s="681"/>
      <c r="I11" s="681"/>
      <c r="J11" s="681"/>
      <c r="K11" s="681"/>
      <c r="L11" s="681"/>
      <c r="M11" s="681"/>
      <c r="N11" s="681"/>
      <c r="O11" s="681"/>
      <c r="P11" s="681"/>
      <c r="Q11" s="681"/>
      <c r="R11" s="681"/>
      <c r="S11" s="681"/>
      <c r="T11" s="681"/>
    </row>
    <row r="12" spans="1:20" s="1" customFormat="1" ht="20.25" hidden="1">
      <c r="A12" s="681"/>
      <c r="B12" s="681"/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1"/>
      <c r="R12" s="681"/>
      <c r="S12" s="681"/>
      <c r="T12" s="681"/>
    </row>
    <row r="13" spans="1:20" s="1" customFormat="1" ht="27.75" customHeight="1">
      <c r="C13" s="150"/>
      <c r="D13" s="151"/>
      <c r="E13" s="151" t="s">
        <v>30</v>
      </c>
      <c r="F13" s="152"/>
      <c r="G13" s="153">
        <f>SUM(G8:G11)</f>
        <v>25.6</v>
      </c>
      <c r="H13" s="153">
        <f>SUM(H8:H12)</f>
        <v>37.22</v>
      </c>
      <c r="I13" s="153">
        <f>SUM(I8:I12)</f>
        <v>42.8</v>
      </c>
      <c r="J13" s="154">
        <f>SUM(J8:J12)</f>
        <v>652.22</v>
      </c>
      <c r="K13" s="155">
        <v>0.25</v>
      </c>
      <c r="L13" s="156">
        <f t="shared" ref="L13:S13" si="0">SUM(L8:L12)</f>
        <v>0.28999999999999998</v>
      </c>
      <c r="M13" s="15">
        <f t="shared" si="0"/>
        <v>2.1579999999999999</v>
      </c>
      <c r="N13" s="15">
        <f t="shared" si="0"/>
        <v>1.1000000000000001</v>
      </c>
      <c r="O13" s="15">
        <f t="shared" si="0"/>
        <v>296.64999999999998</v>
      </c>
      <c r="P13" s="156">
        <f t="shared" si="0"/>
        <v>362.09</v>
      </c>
      <c r="Q13" s="15">
        <f t="shared" si="0"/>
        <v>102.38</v>
      </c>
      <c r="R13" s="15">
        <f t="shared" si="0"/>
        <v>83.17</v>
      </c>
      <c r="S13" s="157">
        <f t="shared" si="0"/>
        <v>3.96</v>
      </c>
    </row>
    <row r="14" spans="1:20" s="1" customFormat="1" ht="20.25">
      <c r="C14" s="88" t="s">
        <v>31</v>
      </c>
      <c r="D14" s="89"/>
      <c r="E14" s="90"/>
      <c r="F14" s="91"/>
      <c r="G14" s="92"/>
      <c r="H14" s="92"/>
      <c r="I14" s="92"/>
      <c r="J14" s="91"/>
      <c r="K14" s="26"/>
      <c r="L14" s="93"/>
      <c r="M14" s="92"/>
      <c r="N14" s="92"/>
      <c r="O14" s="92"/>
      <c r="P14" s="93"/>
      <c r="Q14" s="92"/>
      <c r="R14" s="92"/>
      <c r="S14" s="94"/>
    </row>
    <row r="15" spans="1:20" s="595" customFormat="1" ht="24" customHeight="1">
      <c r="B15" s="595">
        <v>50</v>
      </c>
      <c r="C15" s="596" t="s">
        <v>77</v>
      </c>
      <c r="D15" s="597"/>
      <c r="E15" s="598"/>
      <c r="F15" s="599">
        <v>100</v>
      </c>
      <c r="G15" s="600">
        <v>4.9400000000000004</v>
      </c>
      <c r="H15" s="601">
        <v>9.5</v>
      </c>
      <c r="I15" s="602">
        <v>7.94</v>
      </c>
      <c r="J15" s="599">
        <v>137.02000000000001</v>
      </c>
      <c r="K15" s="603"/>
      <c r="L15" s="604">
        <v>0.02</v>
      </c>
      <c r="M15" s="601">
        <v>7.32</v>
      </c>
      <c r="N15" s="601">
        <v>39</v>
      </c>
      <c r="O15" s="602">
        <v>2.36</v>
      </c>
      <c r="P15" s="604">
        <v>168.46</v>
      </c>
      <c r="Q15" s="601">
        <v>120.4</v>
      </c>
      <c r="R15" s="601">
        <v>26.4</v>
      </c>
      <c r="S15" s="605">
        <v>1.56</v>
      </c>
    </row>
    <row r="16" spans="1:20" s="1" customFormat="1" ht="26.25" customHeight="1">
      <c r="B16" s="174" t="s">
        <v>78</v>
      </c>
      <c r="C16" s="49" t="s">
        <v>79</v>
      </c>
      <c r="D16" s="50"/>
      <c r="E16" s="51"/>
      <c r="F16" s="52">
        <v>200</v>
      </c>
      <c r="G16" s="95">
        <v>9.32</v>
      </c>
      <c r="H16" s="53">
        <v>8.3699999999999992</v>
      </c>
      <c r="I16" s="54">
        <v>13.13</v>
      </c>
      <c r="J16" s="52">
        <v>160.78</v>
      </c>
      <c r="K16" s="26"/>
      <c r="L16" s="56">
        <v>0.11</v>
      </c>
      <c r="M16" s="53">
        <v>6.88</v>
      </c>
      <c r="N16" s="53">
        <v>15</v>
      </c>
      <c r="O16" s="54">
        <v>0.88</v>
      </c>
      <c r="P16" s="56">
        <v>31.65</v>
      </c>
      <c r="Q16" s="53">
        <v>175.7</v>
      </c>
      <c r="R16" s="53">
        <v>46.05</v>
      </c>
      <c r="S16" s="66">
        <v>1.25</v>
      </c>
    </row>
    <row r="17" spans="1:20" s="595" customFormat="1" ht="24" customHeight="1">
      <c r="B17" s="625"/>
      <c r="C17" s="644" t="s">
        <v>155</v>
      </c>
      <c r="D17" s="645"/>
      <c r="E17" s="646"/>
      <c r="F17" s="647">
        <v>110</v>
      </c>
      <c r="G17" s="648">
        <v>9.11</v>
      </c>
      <c r="H17" s="649">
        <v>14.61</v>
      </c>
      <c r="I17" s="650">
        <v>17.75</v>
      </c>
      <c r="J17" s="647">
        <v>182.42</v>
      </c>
      <c r="K17" s="651"/>
      <c r="L17" s="652">
        <v>0.09</v>
      </c>
      <c r="M17" s="649">
        <v>5.12</v>
      </c>
      <c r="N17" s="649"/>
      <c r="O17" s="650">
        <v>0.64</v>
      </c>
      <c r="P17" s="652">
        <v>175.84</v>
      </c>
      <c r="Q17" s="649">
        <v>323.97000000000003</v>
      </c>
      <c r="R17" s="649">
        <v>19.34</v>
      </c>
      <c r="S17" s="653">
        <v>2.1</v>
      </c>
    </row>
    <row r="18" spans="1:20" s="595" customFormat="1" ht="24" customHeight="1">
      <c r="B18" s="625"/>
      <c r="C18" s="644" t="s">
        <v>156</v>
      </c>
      <c r="D18" s="645"/>
      <c r="E18" s="646"/>
      <c r="F18" s="647">
        <v>200</v>
      </c>
      <c r="G18" s="648">
        <v>0.52</v>
      </c>
      <c r="H18" s="649">
        <v>0.18</v>
      </c>
      <c r="I18" s="650">
        <v>24.84</v>
      </c>
      <c r="J18" s="647">
        <v>102.9</v>
      </c>
      <c r="K18" s="651"/>
      <c r="L18" s="652">
        <v>0.02</v>
      </c>
      <c r="M18" s="649">
        <v>59.4</v>
      </c>
      <c r="N18" s="649"/>
      <c r="O18" s="650">
        <v>0.2</v>
      </c>
      <c r="P18" s="652">
        <v>23.4</v>
      </c>
      <c r="Q18" s="649">
        <v>23.4</v>
      </c>
      <c r="R18" s="649">
        <v>17</v>
      </c>
      <c r="S18" s="653">
        <v>63.3</v>
      </c>
    </row>
    <row r="19" spans="1:20" s="1" customFormat="1" ht="23.25" customHeight="1">
      <c r="B19" s="232">
        <v>309</v>
      </c>
      <c r="C19" s="583" t="s">
        <v>80</v>
      </c>
      <c r="D19" s="582"/>
      <c r="E19" s="584"/>
      <c r="F19" s="573">
        <v>180</v>
      </c>
      <c r="G19" s="574">
        <v>6.3239999999999998</v>
      </c>
      <c r="H19" s="575">
        <v>9</v>
      </c>
      <c r="I19" s="576">
        <v>34.200000000000003</v>
      </c>
      <c r="J19" s="573">
        <v>252.43199999999999</v>
      </c>
      <c r="K19" s="577"/>
      <c r="L19" s="578">
        <v>7.3999999999999996E-2</v>
      </c>
      <c r="M19" s="575"/>
      <c r="N19" s="575"/>
      <c r="O19" s="576">
        <v>2.4180000000000001</v>
      </c>
      <c r="P19" s="578">
        <v>14.88</v>
      </c>
      <c r="Q19" s="575">
        <v>42.72</v>
      </c>
      <c r="R19" s="575">
        <v>9.3000000000000007</v>
      </c>
      <c r="S19" s="579">
        <v>0.92400000000000004</v>
      </c>
    </row>
    <row r="20" spans="1:20" s="1" customFormat="1" ht="24" customHeight="1">
      <c r="C20" s="102" t="s">
        <v>29</v>
      </c>
      <c r="D20" s="103"/>
      <c r="E20" s="62"/>
      <c r="F20" s="62">
        <v>50</v>
      </c>
      <c r="G20" s="63">
        <v>3.95</v>
      </c>
      <c r="H20" s="64">
        <v>0.5</v>
      </c>
      <c r="I20" s="65">
        <v>24.15</v>
      </c>
      <c r="J20" s="62">
        <v>116.9</v>
      </c>
      <c r="K20" s="26"/>
      <c r="L20" s="104">
        <v>0.05</v>
      </c>
      <c r="M20" s="64"/>
      <c r="N20" s="64"/>
      <c r="O20" s="65">
        <v>0.65</v>
      </c>
      <c r="P20" s="104">
        <v>11.5</v>
      </c>
      <c r="Q20" s="64">
        <v>43.5</v>
      </c>
      <c r="R20" s="64">
        <v>16.5</v>
      </c>
      <c r="S20" s="105">
        <v>0.55000000000000004</v>
      </c>
    </row>
    <row r="21" spans="1:20" s="1" customFormat="1" ht="23.25" customHeight="1">
      <c r="C21" s="102" t="s">
        <v>35</v>
      </c>
      <c r="D21" s="103"/>
      <c r="E21" s="62"/>
      <c r="F21" s="62">
        <v>20</v>
      </c>
      <c r="G21" s="63">
        <v>1.58</v>
      </c>
      <c r="H21" s="64">
        <v>0.2</v>
      </c>
      <c r="I21" s="65">
        <v>9.66</v>
      </c>
      <c r="J21" s="62">
        <v>46.76</v>
      </c>
      <c r="K21" s="55"/>
      <c r="L21" s="104">
        <v>0.02</v>
      </c>
      <c r="M21" s="64"/>
      <c r="N21" s="64"/>
      <c r="O21" s="65">
        <v>0.26</v>
      </c>
      <c r="P21" s="104">
        <v>4.5999999999999996</v>
      </c>
      <c r="Q21" s="64">
        <v>17.399999999999999</v>
      </c>
      <c r="R21" s="64">
        <v>6.6</v>
      </c>
      <c r="S21" s="105">
        <v>0.22</v>
      </c>
    </row>
    <row r="22" spans="1:20" s="1" customFormat="1" ht="20.25" hidden="1">
      <c r="A22" s="680"/>
      <c r="B22" s="681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1"/>
      <c r="R22" s="681"/>
      <c r="S22" s="681"/>
      <c r="T22" s="681"/>
    </row>
    <row r="23" spans="1:20" s="1" customFormat="1" ht="20.25" hidden="1">
      <c r="A23" s="681"/>
      <c r="B23" s="681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1"/>
    </row>
    <row r="24" spans="1:20" s="1" customFormat="1" ht="20.25">
      <c r="C24" s="393"/>
      <c r="D24" s="90"/>
      <c r="E24" s="90" t="s">
        <v>30</v>
      </c>
      <c r="F24" s="91"/>
      <c r="G24" s="32">
        <f>SUM(G15:G23)</f>
        <v>35.744</v>
      </c>
      <c r="H24" s="32">
        <f>H22+H21+H20+H19+H17+H16+H15</f>
        <v>42.18</v>
      </c>
      <c r="I24" s="32">
        <f>SUM(I15:I23)</f>
        <v>131.66999999999999</v>
      </c>
      <c r="J24" s="26">
        <f>SUM(J15:J23)</f>
        <v>999.21199999999999</v>
      </c>
      <c r="K24" s="394">
        <v>0.35</v>
      </c>
      <c r="L24" s="31">
        <f t="shared" ref="L24:S24" si="1">SUM(L15:L23)</f>
        <v>0.38400000000000001</v>
      </c>
      <c r="M24" s="32">
        <f t="shared" si="1"/>
        <v>78.72</v>
      </c>
      <c r="N24" s="32">
        <f t="shared" si="1"/>
        <v>54</v>
      </c>
      <c r="O24" s="32">
        <f t="shared" si="1"/>
        <v>7.4080000000000004</v>
      </c>
      <c r="P24" s="31">
        <f t="shared" si="1"/>
        <v>430.33000000000004</v>
      </c>
      <c r="Q24" s="32">
        <f t="shared" si="1"/>
        <v>747.09</v>
      </c>
      <c r="R24" s="32">
        <f t="shared" si="1"/>
        <v>141.18999999999997</v>
      </c>
      <c r="S24" s="33">
        <f t="shared" si="1"/>
        <v>69.903999999999996</v>
      </c>
    </row>
    <row r="25" spans="1:20" s="1" customFormat="1" ht="20.25" hidden="1">
      <c r="A25" s="680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</row>
    <row r="26" spans="1:20" s="1" customFormat="1" ht="20.25" hidden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</row>
    <row r="27" spans="1:20" s="1" customFormat="1" ht="20.25" hidden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</row>
    <row r="28" spans="1:20" s="1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</row>
    <row r="29" spans="1:20" s="1" customFormat="1" ht="20.25" hidden="1">
      <c r="A29" s="681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1"/>
      <c r="R29" s="681"/>
      <c r="S29" s="681"/>
      <c r="T29" s="681"/>
    </row>
    <row r="30" spans="1:20" s="1" customFormat="1" ht="20.25" hidden="1">
      <c r="A30" s="681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</row>
    <row r="31" spans="1:20" s="1" customFormat="1" ht="20.25" hidden="1">
      <c r="A31" s="681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1"/>
      <c r="R31" s="681"/>
      <c r="S31" s="681"/>
      <c r="T31" s="681"/>
    </row>
    <row r="32" spans="1:20" s="1" customFormat="1" ht="20.25">
      <c r="C32" s="18"/>
      <c r="D32" s="16"/>
      <c r="E32" s="16" t="s">
        <v>37</v>
      </c>
      <c r="F32" s="122"/>
      <c r="G32" s="123">
        <f>G13+G24</f>
        <v>61.344000000000001</v>
      </c>
      <c r="H32" s="123">
        <f>H13+H24</f>
        <v>79.400000000000006</v>
      </c>
      <c r="I32" s="123">
        <f>I13+I24</f>
        <v>174.46999999999997</v>
      </c>
      <c r="J32" s="176">
        <f>J13+J24</f>
        <v>1651.432</v>
      </c>
      <c r="K32" s="125">
        <f>K13+K24+K29</f>
        <v>0.6</v>
      </c>
      <c r="L32" s="126">
        <f t="shared" ref="L32:S32" si="2">L13+L24</f>
        <v>0.67399999999999993</v>
      </c>
      <c r="M32" s="127">
        <f t="shared" si="2"/>
        <v>80.878</v>
      </c>
      <c r="N32" s="127">
        <f t="shared" si="2"/>
        <v>55.1</v>
      </c>
      <c r="O32" s="127">
        <f t="shared" si="2"/>
        <v>304.05799999999999</v>
      </c>
      <c r="P32" s="127">
        <f t="shared" si="2"/>
        <v>792.42000000000007</v>
      </c>
      <c r="Q32" s="127">
        <f t="shared" si="2"/>
        <v>849.47</v>
      </c>
      <c r="R32" s="127">
        <f t="shared" si="2"/>
        <v>224.35999999999996</v>
      </c>
      <c r="S32" s="128">
        <f t="shared" si="2"/>
        <v>73.86399999999999</v>
      </c>
      <c r="T32" s="158"/>
    </row>
    <row r="33" spans="1:20" s="1" customFormat="1" ht="20.25">
      <c r="C33" s="159"/>
      <c r="D33" s="160"/>
      <c r="E33" s="160"/>
      <c r="F33" s="161"/>
      <c r="G33" s="162"/>
      <c r="H33" s="162"/>
      <c r="I33" s="162"/>
      <c r="J33" s="163"/>
      <c r="K33" s="395"/>
      <c r="L33" s="164"/>
      <c r="M33" s="162"/>
      <c r="N33" s="162"/>
      <c r="O33" s="162"/>
      <c r="P33" s="164"/>
      <c r="Q33" s="162"/>
      <c r="R33" s="162"/>
      <c r="S33" s="165"/>
    </row>
    <row r="34" spans="1:20" s="1" customFormat="1" ht="20.25">
      <c r="C34" s="4" t="s">
        <v>81</v>
      </c>
      <c r="D34" s="5"/>
      <c r="E34" s="5"/>
      <c r="F34" s="6"/>
      <c r="G34" s="7"/>
      <c r="H34" s="7"/>
      <c r="I34" s="7"/>
      <c r="J34" s="8"/>
      <c r="K34" s="8"/>
      <c r="L34" s="9"/>
      <c r="M34" s="7"/>
      <c r="N34" s="7"/>
      <c r="O34" s="7"/>
      <c r="P34" s="9"/>
      <c r="Q34" s="7"/>
      <c r="R34" s="7"/>
      <c r="S34" s="7"/>
    </row>
    <row r="35" spans="1:20" s="1" customFormat="1" ht="20.25">
      <c r="C35" s="11" t="str">
        <f>C4</f>
        <v>День       :  6</v>
      </c>
      <c r="D35" s="12"/>
      <c r="E35" s="12"/>
      <c r="F35" s="13" t="s">
        <v>2</v>
      </c>
      <c r="G35" s="14"/>
      <c r="H35" s="15" t="s">
        <v>3</v>
      </c>
      <c r="I35" s="16"/>
      <c r="J35" s="17" t="s">
        <v>4</v>
      </c>
      <c r="K35" s="17"/>
      <c r="L35" s="18"/>
      <c r="M35" s="16" t="s">
        <v>5</v>
      </c>
      <c r="N35" s="16"/>
      <c r="O35" s="16"/>
      <c r="P35" s="19" t="s">
        <v>6</v>
      </c>
      <c r="Q35" s="16"/>
      <c r="R35" s="16"/>
      <c r="S35" s="16"/>
    </row>
    <row r="36" spans="1:20" s="1" customFormat="1" ht="20.25">
      <c r="C36" s="24" t="s">
        <v>40</v>
      </c>
      <c r="D36" s="25"/>
      <c r="E36" s="5"/>
      <c r="F36" s="91" t="s">
        <v>8</v>
      </c>
      <c r="G36" s="10" t="s">
        <v>9</v>
      </c>
      <c r="H36" s="8" t="s">
        <v>10</v>
      </c>
      <c r="I36" s="9" t="s">
        <v>11</v>
      </c>
      <c r="J36" s="91" t="s">
        <v>12</v>
      </c>
      <c r="K36" s="55"/>
      <c r="L36" s="31" t="s">
        <v>13</v>
      </c>
      <c r="M36" s="32" t="s">
        <v>14</v>
      </c>
      <c r="N36" s="740" t="s">
        <v>169</v>
      </c>
      <c r="O36" s="32" t="s">
        <v>16</v>
      </c>
      <c r="P36" s="31" t="s">
        <v>17</v>
      </c>
      <c r="Q36" s="32" t="s">
        <v>18</v>
      </c>
      <c r="R36" s="32" t="s">
        <v>19</v>
      </c>
      <c r="S36" s="32" t="s">
        <v>20</v>
      </c>
    </row>
    <row r="37" spans="1:20" s="1" customFormat="1" ht="2.25" customHeight="1">
      <c r="C37" s="34"/>
      <c r="D37" s="34"/>
      <c r="E37" s="35"/>
      <c r="F37" s="36"/>
      <c r="G37" s="37"/>
      <c r="H37" s="37"/>
      <c r="I37" s="37"/>
      <c r="J37" s="38"/>
      <c r="K37" s="38"/>
      <c r="L37" s="39"/>
      <c r="M37" s="37"/>
      <c r="N37" s="37"/>
      <c r="O37" s="37"/>
      <c r="P37" s="39"/>
      <c r="Q37" s="37"/>
      <c r="R37" s="37"/>
      <c r="S37" s="37"/>
    </row>
    <row r="38" spans="1:20" s="1" customFormat="1" ht="20.25">
      <c r="C38" s="88" t="s">
        <v>21</v>
      </c>
      <c r="D38" s="41"/>
      <c r="E38" s="90"/>
      <c r="F38" s="91"/>
      <c r="G38" s="129"/>
      <c r="H38" s="129"/>
      <c r="I38" s="129"/>
      <c r="J38" s="55"/>
      <c r="K38" s="55"/>
      <c r="L38" s="130"/>
      <c r="M38" s="129"/>
      <c r="N38" s="129"/>
      <c r="O38" s="129"/>
      <c r="P38" s="130"/>
      <c r="Q38" s="129"/>
      <c r="R38" s="129"/>
      <c r="S38" s="131"/>
    </row>
    <row r="39" spans="1:20" s="1" customFormat="1" ht="27" customHeight="1">
      <c r="B39" s="1">
        <v>391</v>
      </c>
      <c r="C39" s="96" t="s">
        <v>76</v>
      </c>
      <c r="D39" s="97"/>
      <c r="E39" s="98"/>
      <c r="F39" s="99">
        <v>300</v>
      </c>
      <c r="G39" s="100">
        <v>21.12</v>
      </c>
      <c r="H39" s="76">
        <v>36.72</v>
      </c>
      <c r="I39" s="77">
        <v>8.7799999999999994</v>
      </c>
      <c r="J39" s="99">
        <v>493.72</v>
      </c>
      <c r="K39" s="74"/>
      <c r="L39" s="75">
        <v>0.24</v>
      </c>
      <c r="M39" s="76">
        <v>2.8000000000000001E-2</v>
      </c>
      <c r="N39" s="76">
        <v>1.1000000000000001</v>
      </c>
      <c r="O39" s="77">
        <v>296</v>
      </c>
      <c r="P39" s="75">
        <v>335.26</v>
      </c>
      <c r="Q39" s="76">
        <v>35.68</v>
      </c>
      <c r="R39" s="76">
        <v>54.4</v>
      </c>
      <c r="S39" s="78">
        <v>1.28</v>
      </c>
    </row>
    <row r="40" spans="1:20" s="1" customFormat="1" ht="24.75" customHeight="1">
      <c r="B40" s="1">
        <v>377</v>
      </c>
      <c r="C40" s="67" t="s">
        <v>45</v>
      </c>
      <c r="D40" s="68"/>
      <c r="E40" s="69"/>
      <c r="F40" s="70">
        <v>200</v>
      </c>
      <c r="G40" s="71">
        <v>0.53</v>
      </c>
      <c r="H40" s="72"/>
      <c r="I40" s="73">
        <v>9.8699999999999992</v>
      </c>
      <c r="J40" s="70">
        <v>41.6</v>
      </c>
      <c r="K40" s="74"/>
      <c r="L40" s="75"/>
      <c r="M40" s="76">
        <v>2.13</v>
      </c>
      <c r="N40" s="76"/>
      <c r="O40" s="77"/>
      <c r="P40" s="75">
        <v>15.33</v>
      </c>
      <c r="Q40" s="76">
        <v>23.2</v>
      </c>
      <c r="R40" s="76">
        <v>12.27</v>
      </c>
      <c r="S40" s="78">
        <v>2.13</v>
      </c>
    </row>
    <row r="41" spans="1:20" s="1" customFormat="1" ht="26.25" customHeight="1">
      <c r="C41" s="392" t="s">
        <v>29</v>
      </c>
      <c r="D41" s="61"/>
      <c r="E41" s="61"/>
      <c r="F41" s="62">
        <v>50</v>
      </c>
      <c r="G41" s="63">
        <v>3.95</v>
      </c>
      <c r="H41" s="64">
        <v>0.5</v>
      </c>
      <c r="I41" s="65">
        <v>24.15</v>
      </c>
      <c r="J41" s="62">
        <v>116.9</v>
      </c>
      <c r="K41" s="55"/>
      <c r="L41" s="104">
        <v>0.05</v>
      </c>
      <c r="M41" s="64"/>
      <c r="N41" s="64"/>
      <c r="O41" s="65">
        <v>0.65</v>
      </c>
      <c r="P41" s="104">
        <v>11.5</v>
      </c>
      <c r="Q41" s="64">
        <v>43.5</v>
      </c>
      <c r="R41" s="64">
        <v>16.5</v>
      </c>
      <c r="S41" s="105">
        <v>0.55000000000000004</v>
      </c>
    </row>
    <row r="42" spans="1:20" s="1" customFormat="1" ht="20.25" hidden="1">
      <c r="A42" s="680"/>
      <c r="B42" s="681"/>
      <c r="C42" s="681"/>
      <c r="D42" s="681"/>
      <c r="E42" s="681"/>
      <c r="F42" s="681"/>
      <c r="G42" s="681"/>
      <c r="H42" s="681"/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</row>
    <row r="43" spans="1:20" s="1" customFormat="1" ht="20.25" hidden="1">
      <c r="A43" s="681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</row>
    <row r="44" spans="1:20" s="1" customFormat="1" ht="27.75" customHeight="1">
      <c r="C44" s="150"/>
      <c r="D44" s="151"/>
      <c r="E44" s="151" t="s">
        <v>30</v>
      </c>
      <c r="F44" s="152"/>
      <c r="G44" s="153">
        <f>SUM(G39:G42)</f>
        <v>25.6</v>
      </c>
      <c r="H44" s="153">
        <f>SUM(H39:H43)</f>
        <v>37.22</v>
      </c>
      <c r="I44" s="153">
        <f>SUM(I39:I43)</f>
        <v>42.8</v>
      </c>
      <c r="J44" s="154">
        <f>SUM(J39:J43)</f>
        <v>652.22</v>
      </c>
      <c r="K44" s="155">
        <v>0.25</v>
      </c>
      <c r="L44" s="156">
        <f t="shared" ref="L44:S44" si="3">SUM(L39:L43)</f>
        <v>0.28999999999999998</v>
      </c>
      <c r="M44" s="15">
        <f t="shared" si="3"/>
        <v>2.1579999999999999</v>
      </c>
      <c r="N44" s="15">
        <f t="shared" si="3"/>
        <v>1.1000000000000001</v>
      </c>
      <c r="O44" s="15">
        <f t="shared" si="3"/>
        <v>296.64999999999998</v>
      </c>
      <c r="P44" s="156">
        <f t="shared" si="3"/>
        <v>362.09</v>
      </c>
      <c r="Q44" s="15">
        <f t="shared" si="3"/>
        <v>102.38</v>
      </c>
      <c r="R44" s="15">
        <f t="shared" si="3"/>
        <v>83.17</v>
      </c>
      <c r="S44" s="157">
        <f t="shared" si="3"/>
        <v>3.96</v>
      </c>
    </row>
    <row r="45" spans="1:20" s="1" customFormat="1" ht="20.25">
      <c r="C45" s="88" t="s">
        <v>31</v>
      </c>
      <c r="D45" s="89"/>
      <c r="E45" s="90"/>
      <c r="F45" s="91"/>
      <c r="G45" s="92"/>
      <c r="H45" s="92"/>
      <c r="I45" s="92"/>
      <c r="J45" s="91"/>
      <c r="K45" s="26"/>
      <c r="L45" s="93"/>
      <c r="M45" s="92"/>
      <c r="N45" s="92"/>
      <c r="O45" s="92"/>
      <c r="P45" s="93"/>
      <c r="Q45" s="92"/>
      <c r="R45" s="92"/>
      <c r="S45" s="94"/>
    </row>
    <row r="46" spans="1:20" s="595" customFormat="1" ht="24" customHeight="1">
      <c r="B46" s="595">
        <v>50</v>
      </c>
      <c r="C46" s="596" t="s">
        <v>77</v>
      </c>
      <c r="D46" s="597"/>
      <c r="E46" s="598"/>
      <c r="F46" s="599">
        <v>100</v>
      </c>
      <c r="G46" s="600">
        <v>4.9400000000000004</v>
      </c>
      <c r="H46" s="601">
        <v>9.5</v>
      </c>
      <c r="I46" s="602">
        <v>7.94</v>
      </c>
      <c r="J46" s="599">
        <v>137.02000000000001</v>
      </c>
      <c r="K46" s="603"/>
      <c r="L46" s="604">
        <v>0.02</v>
      </c>
      <c r="M46" s="601">
        <v>7.32</v>
      </c>
      <c r="N46" s="601">
        <v>39</v>
      </c>
      <c r="O46" s="602">
        <v>2.36</v>
      </c>
      <c r="P46" s="604">
        <v>168.46</v>
      </c>
      <c r="Q46" s="601">
        <v>120.4</v>
      </c>
      <c r="R46" s="601">
        <v>26.4</v>
      </c>
      <c r="S46" s="605">
        <v>1.56</v>
      </c>
    </row>
    <row r="47" spans="1:20" s="1" customFormat="1" ht="26.25" customHeight="1">
      <c r="B47" s="174" t="s">
        <v>78</v>
      </c>
      <c r="C47" s="49" t="s">
        <v>79</v>
      </c>
      <c r="D47" s="50"/>
      <c r="E47" s="51"/>
      <c r="F47" s="52">
        <v>200</v>
      </c>
      <c r="G47" s="95">
        <v>9.32</v>
      </c>
      <c r="H47" s="53">
        <v>8.3699999999999992</v>
      </c>
      <c r="I47" s="54">
        <v>13.13</v>
      </c>
      <c r="J47" s="52">
        <v>160.78</v>
      </c>
      <c r="K47" s="26"/>
      <c r="L47" s="56">
        <v>0.11</v>
      </c>
      <c r="M47" s="53">
        <v>6.88</v>
      </c>
      <c r="N47" s="53">
        <v>15</v>
      </c>
      <c r="O47" s="54">
        <v>0.88</v>
      </c>
      <c r="P47" s="56">
        <v>31.65</v>
      </c>
      <c r="Q47" s="53">
        <v>175.7</v>
      </c>
      <c r="R47" s="53">
        <v>46.05</v>
      </c>
      <c r="S47" s="66">
        <v>1.25</v>
      </c>
    </row>
    <row r="48" spans="1:20" s="595" customFormat="1" ht="24" customHeight="1">
      <c r="B48" s="625"/>
      <c r="C48" s="644" t="s">
        <v>155</v>
      </c>
      <c r="D48" s="645"/>
      <c r="E48" s="646"/>
      <c r="F48" s="647">
        <v>110</v>
      </c>
      <c r="G48" s="648">
        <v>9.11</v>
      </c>
      <c r="H48" s="649">
        <v>14.61</v>
      </c>
      <c r="I48" s="650">
        <v>17.75</v>
      </c>
      <c r="J48" s="647">
        <v>182.42</v>
      </c>
      <c r="K48" s="651"/>
      <c r="L48" s="652">
        <v>0.09</v>
      </c>
      <c r="M48" s="649">
        <v>5.12</v>
      </c>
      <c r="N48" s="649"/>
      <c r="O48" s="650">
        <v>0.64</v>
      </c>
      <c r="P48" s="652">
        <v>175.84</v>
      </c>
      <c r="Q48" s="649">
        <v>323.97000000000003</v>
      </c>
      <c r="R48" s="649">
        <v>19.34</v>
      </c>
      <c r="S48" s="653">
        <v>2.1</v>
      </c>
    </row>
    <row r="49" spans="1:20" s="595" customFormat="1" ht="24" customHeight="1">
      <c r="B49" s="625"/>
      <c r="C49" s="644" t="s">
        <v>156</v>
      </c>
      <c r="D49" s="645"/>
      <c r="E49" s="646"/>
      <c r="F49" s="647">
        <v>200</v>
      </c>
      <c r="G49" s="648">
        <v>0.52</v>
      </c>
      <c r="H49" s="649">
        <v>0.18</v>
      </c>
      <c r="I49" s="650">
        <v>24.84</v>
      </c>
      <c r="J49" s="647">
        <v>102.9</v>
      </c>
      <c r="K49" s="651"/>
      <c r="L49" s="652">
        <v>0.02</v>
      </c>
      <c r="M49" s="649">
        <v>59.4</v>
      </c>
      <c r="N49" s="649"/>
      <c r="O49" s="650">
        <v>0.2</v>
      </c>
      <c r="P49" s="652">
        <v>23.4</v>
      </c>
      <c r="Q49" s="649">
        <v>23.4</v>
      </c>
      <c r="R49" s="649">
        <v>17</v>
      </c>
      <c r="S49" s="653">
        <v>63.3</v>
      </c>
    </row>
    <row r="50" spans="1:20" s="1" customFormat="1" ht="23.25" customHeight="1">
      <c r="B50" s="232">
        <v>309</v>
      </c>
      <c r="C50" s="583" t="s">
        <v>80</v>
      </c>
      <c r="D50" s="582"/>
      <c r="E50" s="584"/>
      <c r="F50" s="573">
        <v>180</v>
      </c>
      <c r="G50" s="574">
        <v>6.3239999999999998</v>
      </c>
      <c r="H50" s="575">
        <v>9</v>
      </c>
      <c r="I50" s="576">
        <v>34.200000000000003</v>
      </c>
      <c r="J50" s="573">
        <v>252.43199999999999</v>
      </c>
      <c r="K50" s="577"/>
      <c r="L50" s="578">
        <v>7.3999999999999996E-2</v>
      </c>
      <c r="M50" s="575"/>
      <c r="N50" s="575"/>
      <c r="O50" s="576">
        <v>2.4180000000000001</v>
      </c>
      <c r="P50" s="578">
        <v>14.88</v>
      </c>
      <c r="Q50" s="575">
        <v>42.72</v>
      </c>
      <c r="R50" s="575">
        <v>9.3000000000000007</v>
      </c>
      <c r="S50" s="579">
        <v>0.92400000000000004</v>
      </c>
    </row>
    <row r="51" spans="1:20" s="1" customFormat="1" ht="24" customHeight="1">
      <c r="C51" s="102" t="s">
        <v>29</v>
      </c>
      <c r="D51" s="103"/>
      <c r="E51" s="62"/>
      <c r="F51" s="62">
        <v>50</v>
      </c>
      <c r="G51" s="63">
        <v>3.95</v>
      </c>
      <c r="H51" s="64">
        <v>0.5</v>
      </c>
      <c r="I51" s="65">
        <v>24.15</v>
      </c>
      <c r="J51" s="62">
        <v>116.9</v>
      </c>
      <c r="K51" s="26"/>
      <c r="L51" s="104">
        <v>0.05</v>
      </c>
      <c r="M51" s="64"/>
      <c r="N51" s="64"/>
      <c r="O51" s="65">
        <v>0.65</v>
      </c>
      <c r="P51" s="104">
        <v>11.5</v>
      </c>
      <c r="Q51" s="64">
        <v>43.5</v>
      </c>
      <c r="R51" s="64">
        <v>16.5</v>
      </c>
      <c r="S51" s="105">
        <v>0.55000000000000004</v>
      </c>
    </row>
    <row r="52" spans="1:20" s="1" customFormat="1" ht="3" customHeight="1">
      <c r="A52" s="680"/>
      <c r="B52" s="681"/>
      <c r="C52" s="681"/>
      <c r="D52" s="681"/>
      <c r="E52" s="681"/>
      <c r="F52" s="681"/>
      <c r="G52" s="681"/>
      <c r="H52" s="681"/>
      <c r="I52" s="681"/>
      <c r="J52" s="681"/>
      <c r="K52" s="681"/>
      <c r="L52" s="681"/>
      <c r="M52" s="681"/>
      <c r="N52" s="681"/>
      <c r="O52" s="681"/>
      <c r="P52" s="681"/>
      <c r="Q52" s="681"/>
      <c r="R52" s="681"/>
      <c r="S52" s="681"/>
      <c r="T52" s="681"/>
    </row>
    <row r="53" spans="1:20" s="1" customFormat="1" ht="82.15" hidden="1" customHeight="1">
      <c r="A53" s="681"/>
      <c r="B53" s="681"/>
      <c r="C53" s="681"/>
      <c r="D53" s="681"/>
      <c r="E53" s="681"/>
      <c r="F53" s="681"/>
      <c r="G53" s="681"/>
      <c r="H53" s="681"/>
      <c r="I53" s="681"/>
      <c r="J53" s="681"/>
      <c r="K53" s="681"/>
      <c r="L53" s="681"/>
      <c r="M53" s="681"/>
      <c r="N53" s="681"/>
      <c r="O53" s="681"/>
      <c r="P53" s="681"/>
      <c r="Q53" s="681"/>
      <c r="R53" s="681"/>
      <c r="S53" s="681"/>
      <c r="T53" s="681"/>
    </row>
    <row r="54" spans="1:20" s="1" customFormat="1" ht="25.9" customHeight="1">
      <c r="C54" s="705" t="s">
        <v>30</v>
      </c>
      <c r="D54" s="706"/>
      <c r="E54" s="707"/>
      <c r="F54" s="396"/>
      <c r="G54" s="397">
        <f>SUM(G46:G53)</f>
        <v>34.164000000000001</v>
      </c>
      <c r="H54" s="397">
        <f>SUM(H46:H53)</f>
        <v>42.16</v>
      </c>
      <c r="I54" s="397">
        <f>SUM(I46:I53)</f>
        <v>122.00999999999999</v>
      </c>
      <c r="J54" s="118">
        <f>SUM(J46:J53)</f>
        <v>952.452</v>
      </c>
      <c r="K54" s="398">
        <v>0.35</v>
      </c>
      <c r="L54" s="167">
        <f t="shared" ref="L54:Q54" si="4">SUM(L46:L53)</f>
        <v>0.36399999999999999</v>
      </c>
      <c r="M54" s="397">
        <f t="shared" si="4"/>
        <v>78.72</v>
      </c>
      <c r="N54" s="397">
        <f t="shared" si="4"/>
        <v>54</v>
      </c>
      <c r="O54" s="397">
        <f t="shared" si="4"/>
        <v>7.1480000000000006</v>
      </c>
      <c r="P54" s="167">
        <f t="shared" si="4"/>
        <v>425.73</v>
      </c>
      <c r="Q54" s="397">
        <f t="shared" si="4"/>
        <v>729.69</v>
      </c>
      <c r="R54" s="397">
        <f>R46+R47+R48+R49+R50+R51</f>
        <v>134.58999999999997</v>
      </c>
      <c r="S54" s="399">
        <f>SUM(S46:S53)</f>
        <v>69.683999999999997</v>
      </c>
    </row>
    <row r="55" spans="1:20" s="1" customFormat="1" ht="20.25" hidden="1">
      <c r="A55" s="680"/>
      <c r="B55" s="681"/>
      <c r="C55" s="681"/>
      <c r="D55" s="681"/>
      <c r="E55" s="681"/>
      <c r="F55" s="681"/>
      <c r="G55" s="681"/>
      <c r="H55" s="681"/>
      <c r="I55" s="681"/>
      <c r="J55" s="681"/>
      <c r="K55" s="681"/>
      <c r="L55" s="681"/>
      <c r="M55" s="681"/>
      <c r="N55" s="681"/>
      <c r="O55" s="681"/>
      <c r="P55" s="681"/>
      <c r="Q55" s="681"/>
      <c r="R55" s="681"/>
      <c r="S55" s="681"/>
      <c r="T55" s="681"/>
    </row>
    <row r="56" spans="1:20" s="1" customFormat="1" ht="20.25" hidden="1">
      <c r="A56" s="681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</row>
    <row r="57" spans="1:20" s="1" customFormat="1" ht="20.25" hidden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</row>
    <row r="58" spans="1:20" s="1" customFormat="1" ht="20.25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</row>
    <row r="59" spans="1:20" s="1" customFormat="1" ht="20.25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</row>
    <row r="60" spans="1:20" s="1" customFormat="1" ht="20.25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</row>
    <row r="61" spans="1:20" s="1" customFormat="1" ht="20.25" hidden="1">
      <c r="A61" s="681"/>
      <c r="B61" s="681"/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</row>
    <row r="62" spans="1:20" s="1" customFormat="1" ht="29.25" customHeight="1">
      <c r="C62" s="18"/>
      <c r="D62" s="16"/>
      <c r="E62" s="16" t="s">
        <v>37</v>
      </c>
      <c r="F62" s="122"/>
      <c r="G62" s="123">
        <f>G44+G54</f>
        <v>59.764000000000003</v>
      </c>
      <c r="H62" s="123">
        <f>H44+H54</f>
        <v>79.38</v>
      </c>
      <c r="I62" s="123">
        <f>I44+I54</f>
        <v>164.81</v>
      </c>
      <c r="J62" s="116">
        <f>J44+J54+J59</f>
        <v>1604.672</v>
      </c>
      <c r="K62" s="146">
        <f>K44+K54+K59</f>
        <v>0.6</v>
      </c>
      <c r="L62" s="147">
        <f t="shared" ref="L62:S62" si="5">L44+L54</f>
        <v>0.65399999999999991</v>
      </c>
      <c r="M62" s="127">
        <f t="shared" si="5"/>
        <v>80.878</v>
      </c>
      <c r="N62" s="127">
        <f t="shared" si="5"/>
        <v>55.1</v>
      </c>
      <c r="O62" s="127">
        <f t="shared" si="5"/>
        <v>303.798</v>
      </c>
      <c r="P62" s="127">
        <f t="shared" si="5"/>
        <v>787.81999999999994</v>
      </c>
      <c r="Q62" s="127">
        <f t="shared" si="5"/>
        <v>832.07</v>
      </c>
      <c r="R62" s="127">
        <f t="shared" si="5"/>
        <v>217.76</v>
      </c>
      <c r="S62" s="148">
        <f t="shared" si="5"/>
        <v>73.643999999999991</v>
      </c>
    </row>
    <row r="63" spans="1:20" s="1" customFormat="1" ht="20.25"/>
    <row r="64" spans="1:20" s="1" customFormat="1" ht="20.25"/>
    <row r="65" s="1" customFormat="1" ht="20.25"/>
    <row r="66" s="1" customFormat="1" ht="20.25"/>
    <row r="67" s="1" customFormat="1" ht="20.25"/>
    <row r="68" s="1" customFormat="1" ht="20.25"/>
    <row r="69" s="1" customFormat="1" ht="20.25"/>
    <row r="70" s="1" customFormat="1" ht="20.25"/>
    <row r="71" s="1" customFormat="1" ht="20.25"/>
    <row r="72" s="1" customFormat="1" ht="20.25"/>
    <row r="73" s="1" customFormat="1" ht="20.25"/>
    <row r="74" s="1" customFormat="1" ht="20.25"/>
    <row r="75" s="1" customFormat="1" ht="20.25"/>
    <row r="76" s="1" customFormat="1" ht="20.25"/>
    <row r="77" s="1" customFormat="1" ht="20.25"/>
    <row r="78" s="1" customFormat="1" ht="20.25"/>
    <row r="79" s="1" customFormat="1" ht="20.25"/>
    <row r="80" s="168" customFormat="1" ht="21"/>
    <row r="81" s="168" customFormat="1" ht="21"/>
    <row r="82" s="168" customFormat="1" ht="21"/>
    <row r="83" s="168" customFormat="1" ht="21"/>
    <row r="84" s="168" customFormat="1" ht="21"/>
    <row r="85" s="168" customFormat="1" ht="21"/>
    <row r="86" s="168" customFormat="1" ht="21"/>
    <row r="87" s="168" customFormat="1" ht="21"/>
    <row r="88" s="168" customFormat="1" ht="21"/>
    <row r="89" s="168" customFormat="1" ht="21"/>
    <row r="90" s="168" customFormat="1" ht="21"/>
    <row r="91" s="168" customFormat="1" ht="21"/>
    <row r="92" s="168" customFormat="1" ht="21"/>
    <row r="93" s="168" customFormat="1" ht="21"/>
    <row r="94" s="168" customFormat="1" ht="21"/>
    <row r="95" s="168" customFormat="1" ht="21"/>
    <row r="96" s="168" customFormat="1" ht="21"/>
    <row r="97" s="168" customFormat="1" ht="21"/>
    <row r="98" s="168" customFormat="1" ht="21"/>
    <row r="99" s="168" customFormat="1" ht="21"/>
    <row r="100" s="168" customFormat="1" ht="21"/>
    <row r="101" s="168" customFormat="1" ht="21"/>
    <row r="102" s="168" customFormat="1" ht="21"/>
    <row r="103" s="168" customFormat="1" ht="21"/>
    <row r="104" s="168" customFormat="1" ht="21"/>
    <row r="105" s="168" customFormat="1" ht="21"/>
    <row r="106" s="168" customFormat="1" ht="21"/>
    <row r="107" s="168" customFormat="1" ht="21"/>
    <row r="108" s="168" customFormat="1" ht="21"/>
    <row r="109" s="168" customFormat="1" ht="21"/>
    <row r="110" s="168" customFormat="1" ht="21"/>
    <row r="111" s="168" customFormat="1" ht="21"/>
    <row r="112" s="168" customFormat="1" ht="21"/>
    <row r="113" s="168" customFormat="1" ht="21"/>
    <row r="114" s="168" customFormat="1" ht="21"/>
    <row r="115" s="168" customFormat="1" ht="21"/>
    <row r="116" s="168" customFormat="1" ht="21"/>
    <row r="117" s="168" customFormat="1" ht="21"/>
    <row r="118" s="168" customFormat="1" ht="21"/>
    <row r="119" s="168" customFormat="1" ht="21"/>
    <row r="120" s="168" customFormat="1" ht="21"/>
    <row r="121" s="168" customFormat="1" ht="21"/>
    <row r="122" s="168" customFormat="1" ht="21"/>
    <row r="123" s="168" customFormat="1" ht="21"/>
    <row r="124" s="168" customFormat="1" ht="21"/>
    <row r="125" s="168" customFormat="1" ht="21"/>
    <row r="126" s="168" customFormat="1" ht="21"/>
    <row r="127" s="168" customFormat="1" ht="21"/>
    <row r="128" s="168" customFormat="1" ht="21"/>
    <row r="129" s="168" customFormat="1" ht="21"/>
    <row r="130" s="168" customFormat="1" ht="21"/>
    <row r="131" s="168" customFormat="1" ht="21"/>
    <row r="132" s="168" customFormat="1" ht="21"/>
    <row r="133" s="168" customFormat="1" ht="21"/>
    <row r="134" s="168" customFormat="1" ht="21"/>
    <row r="135" s="168" customFormat="1" ht="21"/>
    <row r="136" s="168" customFormat="1" ht="21"/>
    <row r="137" s="168" customFormat="1" ht="21"/>
    <row r="138" s="168" customFormat="1" ht="21"/>
    <row r="139" s="168" customFormat="1" ht="21"/>
    <row r="140" s="168" customFormat="1" ht="21"/>
    <row r="141" s="168" customFormat="1" ht="21"/>
    <row r="142" s="168" customFormat="1" ht="21"/>
    <row r="143" s="168" customFormat="1" ht="21"/>
    <row r="144" s="168" customFormat="1" ht="21"/>
    <row r="145" s="168" customFormat="1" ht="21"/>
    <row r="146" s="168" customFormat="1" ht="21"/>
    <row r="147" s="168" customFormat="1" ht="21"/>
    <row r="148" s="168" customFormat="1" ht="21"/>
    <row r="149" s="168" customFormat="1" ht="21"/>
    <row r="150" s="168" customFormat="1" ht="21"/>
    <row r="151" s="168" customFormat="1" ht="21"/>
    <row r="152" s="168" customFormat="1" ht="21"/>
    <row r="153" s="168" customFormat="1" ht="21"/>
    <row r="154" s="168" customFormat="1" ht="21"/>
    <row r="155" s="168" customFormat="1" ht="21"/>
    <row r="156" s="168" customFormat="1" ht="21"/>
    <row r="157" s="168" customFormat="1" ht="21"/>
    <row r="158" s="168" customFormat="1" ht="21"/>
    <row r="159" s="168" customFormat="1" ht="21"/>
    <row r="160" s="168" customFormat="1" ht="21"/>
    <row r="161" s="168" customFormat="1" ht="21"/>
    <row r="162" s="168" customFormat="1" ht="21"/>
  </sheetData>
  <mergeCells count="7">
    <mergeCell ref="A55:T61"/>
    <mergeCell ref="A11:T12"/>
    <mergeCell ref="A22:T23"/>
    <mergeCell ref="A25:T31"/>
    <mergeCell ref="A42:T43"/>
    <mergeCell ref="A52:T53"/>
    <mergeCell ref="C54:E54"/>
  </mergeCells>
  <pageMargins left="0.25" right="0.25" top="0.75" bottom="0.75" header="0.30000001192092901" footer="0.30000001192092901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opLeftCell="B3" zoomScale="70" zoomScaleNormal="70" workbookViewId="0">
      <selection activeCell="N34" sqref="N34"/>
    </sheetView>
  </sheetViews>
  <sheetFormatPr defaultColWidth="9.140625" defaultRowHeight="15"/>
  <cols>
    <col min="1" max="1" width="9.140625" hidden="1" customWidth="1"/>
    <col min="5" max="5" width="39.28515625" customWidth="1"/>
    <col min="6" max="19" width="12.85546875" customWidth="1"/>
  </cols>
  <sheetData>
    <row r="1" spans="1:20" hidden="1">
      <c r="A1" s="688"/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</row>
    <row r="2" spans="1:20" hidden="1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</row>
    <row r="3" spans="1:20" s="400" customFormat="1" ht="21" thickBot="1">
      <c r="B3" s="1"/>
      <c r="C3" s="113" t="s">
        <v>41</v>
      </c>
      <c r="D3" s="114"/>
      <c r="E3" s="114"/>
      <c r="F3" s="122"/>
      <c r="G3" s="170"/>
      <c r="H3" s="170"/>
      <c r="I3" s="170"/>
      <c r="J3" s="171"/>
      <c r="K3" s="171"/>
      <c r="L3" s="172"/>
      <c r="M3" s="170"/>
      <c r="N3" s="170"/>
      <c r="O3" s="170"/>
      <c r="P3" s="172"/>
      <c r="Q3" s="170"/>
      <c r="R3" s="170"/>
      <c r="S3" s="173"/>
      <c r="T3" s="1"/>
    </row>
    <row r="4" spans="1:20" s="400" customFormat="1" ht="21" thickBot="1">
      <c r="B4" s="1"/>
      <c r="C4" s="11" t="s">
        <v>82</v>
      </c>
      <c r="D4" s="12"/>
      <c r="E4" s="12"/>
      <c r="F4" s="13" t="s">
        <v>2</v>
      </c>
      <c r="G4" s="14"/>
      <c r="H4" s="15" t="s">
        <v>3</v>
      </c>
      <c r="I4" s="16"/>
      <c r="J4" s="17" t="s">
        <v>4</v>
      </c>
      <c r="K4" s="17"/>
      <c r="L4" s="18"/>
      <c r="M4" s="16" t="s">
        <v>5</v>
      </c>
      <c r="N4" s="16"/>
      <c r="O4" s="16"/>
      <c r="P4" s="19" t="s">
        <v>6</v>
      </c>
      <c r="Q4" s="16"/>
      <c r="R4" s="16"/>
      <c r="S4" s="20"/>
      <c r="T4" s="1"/>
    </row>
    <row r="5" spans="1:20" s="400" customFormat="1" ht="20.25">
      <c r="B5" s="1"/>
      <c r="C5" s="24" t="s">
        <v>7</v>
      </c>
      <c r="D5" s="25"/>
      <c r="E5" s="5"/>
      <c r="F5" s="26" t="s">
        <v>8</v>
      </c>
      <c r="G5" s="27" t="s">
        <v>9</v>
      </c>
      <c r="H5" s="28" t="s">
        <v>10</v>
      </c>
      <c r="I5" s="29" t="s">
        <v>11</v>
      </c>
      <c r="J5" s="26" t="s">
        <v>12</v>
      </c>
      <c r="K5" s="30"/>
      <c r="L5" s="31" t="s">
        <v>13</v>
      </c>
      <c r="M5" s="32" t="s">
        <v>14</v>
      </c>
      <c r="N5" s="740" t="s">
        <v>169</v>
      </c>
      <c r="O5" s="32" t="s">
        <v>16</v>
      </c>
      <c r="P5" s="31" t="s">
        <v>17</v>
      </c>
      <c r="Q5" s="32" t="s">
        <v>18</v>
      </c>
      <c r="R5" s="32" t="s">
        <v>19</v>
      </c>
      <c r="S5" s="33" t="s">
        <v>20</v>
      </c>
      <c r="T5" s="1"/>
    </row>
    <row r="6" spans="1:20" s="400" customFormat="1" ht="2.25" customHeight="1">
      <c r="B6" s="1"/>
      <c r="C6" s="34"/>
      <c r="D6" s="34"/>
      <c r="E6" s="35"/>
      <c r="F6" s="36"/>
      <c r="G6" s="37"/>
      <c r="H6" s="37"/>
      <c r="I6" s="37"/>
      <c r="J6" s="38"/>
      <c r="K6" s="38"/>
      <c r="L6" s="39"/>
      <c r="M6" s="37"/>
      <c r="N6" s="37"/>
      <c r="O6" s="37"/>
      <c r="P6" s="39"/>
      <c r="Q6" s="37"/>
      <c r="R6" s="37"/>
      <c r="S6" s="40"/>
      <c r="T6" s="1"/>
    </row>
    <row r="7" spans="1:20" s="400" customFormat="1" ht="20.25">
      <c r="B7" s="1"/>
      <c r="C7" s="88" t="s">
        <v>21</v>
      </c>
      <c r="D7" s="41"/>
      <c r="E7" s="90"/>
      <c r="F7" s="91"/>
      <c r="G7" s="129"/>
      <c r="H7" s="129"/>
      <c r="I7" s="129"/>
      <c r="J7" s="55"/>
      <c r="K7" s="55"/>
      <c r="L7" s="130"/>
      <c r="M7" s="129"/>
      <c r="N7" s="129"/>
      <c r="O7" s="129"/>
      <c r="P7" s="130"/>
      <c r="Q7" s="129"/>
      <c r="R7" s="129"/>
      <c r="S7" s="131"/>
      <c r="T7" s="1"/>
    </row>
    <row r="8" spans="1:20" s="400" customFormat="1" ht="22.5" customHeight="1">
      <c r="B8" s="1">
        <v>181</v>
      </c>
      <c r="C8" s="49" t="s">
        <v>83</v>
      </c>
      <c r="D8" s="50"/>
      <c r="E8" s="51"/>
      <c r="F8" s="52">
        <v>250</v>
      </c>
      <c r="G8" s="95">
        <v>2.75</v>
      </c>
      <c r="H8" s="53">
        <v>3.625</v>
      </c>
      <c r="I8" s="54">
        <v>28.75</v>
      </c>
      <c r="J8" s="52">
        <v>125.625</v>
      </c>
      <c r="K8" s="55"/>
      <c r="L8" s="56">
        <v>3.6999999999999998E-2</v>
      </c>
      <c r="M8" s="53"/>
      <c r="N8" s="53"/>
      <c r="O8" s="54">
        <v>1.375</v>
      </c>
      <c r="P8" s="56">
        <v>15</v>
      </c>
      <c r="Q8" s="53">
        <v>22.5</v>
      </c>
      <c r="R8" s="53">
        <v>6.25</v>
      </c>
      <c r="S8" s="66">
        <v>0.25</v>
      </c>
      <c r="T8" s="1"/>
    </row>
    <row r="9" spans="1:20" s="400" customFormat="1" ht="25.5" customHeight="1">
      <c r="B9" s="1">
        <v>379</v>
      </c>
      <c r="C9" s="67" t="s">
        <v>84</v>
      </c>
      <c r="D9" s="68"/>
      <c r="E9" s="69"/>
      <c r="F9" s="70">
        <v>200</v>
      </c>
      <c r="G9" s="71">
        <v>3.6</v>
      </c>
      <c r="H9" s="72">
        <v>2.67</v>
      </c>
      <c r="I9" s="73">
        <v>29.2</v>
      </c>
      <c r="J9" s="70">
        <v>155.19999999999999</v>
      </c>
      <c r="K9" s="74"/>
      <c r="L9" s="75">
        <v>0.03</v>
      </c>
      <c r="M9" s="76">
        <v>1.47</v>
      </c>
      <c r="N9" s="76"/>
      <c r="O9" s="77"/>
      <c r="P9" s="75">
        <v>158.66999999999999</v>
      </c>
      <c r="Q9" s="76">
        <v>132</v>
      </c>
      <c r="R9" s="76">
        <v>29.33</v>
      </c>
      <c r="S9" s="78">
        <v>2.4</v>
      </c>
      <c r="T9" s="1"/>
    </row>
    <row r="10" spans="1:20" s="400" customFormat="1" ht="24" customHeight="1">
      <c r="B10" s="1"/>
      <c r="C10" s="59" t="s">
        <v>25</v>
      </c>
      <c r="D10" s="60"/>
      <c r="E10" s="61"/>
      <c r="F10" s="62">
        <v>30</v>
      </c>
      <c r="G10" s="63">
        <v>0.3</v>
      </c>
      <c r="H10" s="64">
        <v>24.6</v>
      </c>
      <c r="I10" s="65">
        <v>0.3</v>
      </c>
      <c r="J10" s="62">
        <v>224.4</v>
      </c>
      <c r="K10" s="55"/>
      <c r="L10" s="56">
        <v>0</v>
      </c>
      <c r="M10" s="53">
        <v>0</v>
      </c>
      <c r="N10" s="53">
        <v>195.9</v>
      </c>
      <c r="O10" s="54">
        <v>0</v>
      </c>
      <c r="P10" s="56">
        <v>3</v>
      </c>
      <c r="Q10" s="53">
        <v>6</v>
      </c>
      <c r="R10" s="53">
        <v>0</v>
      </c>
      <c r="S10" s="66">
        <v>0</v>
      </c>
      <c r="T10" s="1"/>
    </row>
    <row r="11" spans="1:20" s="400" customFormat="1" ht="23.25" customHeight="1">
      <c r="B11" s="1"/>
      <c r="C11" s="392" t="s">
        <v>29</v>
      </c>
      <c r="D11" s="61"/>
      <c r="E11" s="61"/>
      <c r="F11" s="62">
        <v>50</v>
      </c>
      <c r="G11" s="63">
        <v>3.95</v>
      </c>
      <c r="H11" s="64">
        <v>0.5</v>
      </c>
      <c r="I11" s="65">
        <v>24.15</v>
      </c>
      <c r="J11" s="62">
        <v>116.9</v>
      </c>
      <c r="K11" s="55"/>
      <c r="L11" s="104">
        <v>0.05</v>
      </c>
      <c r="M11" s="64"/>
      <c r="N11" s="64"/>
      <c r="O11" s="65">
        <v>0.65</v>
      </c>
      <c r="P11" s="104">
        <v>11.5</v>
      </c>
      <c r="Q11" s="64">
        <v>43.5</v>
      </c>
      <c r="R11" s="64">
        <v>16.5</v>
      </c>
      <c r="S11" s="105">
        <v>0.55000000000000004</v>
      </c>
      <c r="T11" s="1"/>
    </row>
    <row r="12" spans="1:20" s="400" customFormat="1" ht="14.25" hidden="1">
      <c r="A12" s="708"/>
      <c r="B12" s="681"/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1"/>
      <c r="R12" s="681"/>
      <c r="S12" s="681"/>
      <c r="T12" s="681"/>
    </row>
    <row r="13" spans="1:20" s="400" customFormat="1" ht="14.25" hidden="1">
      <c r="A13" s="681"/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</row>
    <row r="14" spans="1:20" s="400" customFormat="1" ht="21" thickBot="1">
      <c r="B14" s="1"/>
      <c r="C14" s="150"/>
      <c r="D14" s="151"/>
      <c r="E14" s="151" t="s">
        <v>30</v>
      </c>
      <c r="F14" s="152"/>
      <c r="G14" s="153">
        <f>SUM(G8:G13)</f>
        <v>10.6</v>
      </c>
      <c r="H14" s="153">
        <f>SUM(H8:H13)</f>
        <v>31.395000000000003</v>
      </c>
      <c r="I14" s="153">
        <f>SUM(I8:I13)</f>
        <v>82.4</v>
      </c>
      <c r="J14" s="154">
        <f>SUM(J8:J13)</f>
        <v>622.125</v>
      </c>
      <c r="K14" s="155">
        <v>0.25</v>
      </c>
      <c r="L14" s="156">
        <f t="shared" ref="L14:S14" si="0">SUM(L8:L13)</f>
        <v>0.11700000000000001</v>
      </c>
      <c r="M14" s="15">
        <f t="shared" si="0"/>
        <v>1.47</v>
      </c>
      <c r="N14" s="15">
        <f t="shared" si="0"/>
        <v>195.9</v>
      </c>
      <c r="O14" s="15">
        <f t="shared" si="0"/>
        <v>2.0249999999999999</v>
      </c>
      <c r="P14" s="156">
        <f t="shared" si="0"/>
        <v>188.17</v>
      </c>
      <c r="Q14" s="15">
        <f t="shared" si="0"/>
        <v>204</v>
      </c>
      <c r="R14" s="15">
        <f t="shared" si="0"/>
        <v>52.08</v>
      </c>
      <c r="S14" s="157">
        <f t="shared" si="0"/>
        <v>3.2</v>
      </c>
      <c r="T14" s="1"/>
    </row>
    <row r="15" spans="1:20" s="400" customFormat="1" ht="21" thickBot="1">
      <c r="B15" s="1"/>
      <c r="C15" s="88" t="s">
        <v>31</v>
      </c>
      <c r="D15" s="89"/>
      <c r="E15" s="90"/>
      <c r="F15" s="91"/>
      <c r="G15" s="92"/>
      <c r="H15" s="92"/>
      <c r="I15" s="92"/>
      <c r="J15" s="91"/>
      <c r="K15" s="26"/>
      <c r="L15" s="93"/>
      <c r="M15" s="92"/>
      <c r="N15" s="92"/>
      <c r="O15" s="92"/>
      <c r="P15" s="93"/>
      <c r="Q15" s="92"/>
      <c r="R15" s="92"/>
      <c r="S15" s="94"/>
      <c r="T15" s="1"/>
    </row>
    <row r="16" spans="1:20" s="400" customFormat="1" ht="22.5" customHeight="1">
      <c r="B16" s="1">
        <v>24</v>
      </c>
      <c r="C16" s="49" t="s">
        <v>85</v>
      </c>
      <c r="D16" s="50"/>
      <c r="E16" s="51"/>
      <c r="F16" s="52">
        <v>100</v>
      </c>
      <c r="G16" s="95">
        <v>0.93</v>
      </c>
      <c r="H16" s="53">
        <v>6.13</v>
      </c>
      <c r="I16" s="54">
        <v>2.87</v>
      </c>
      <c r="J16" s="52">
        <v>70.41</v>
      </c>
      <c r="K16" s="26"/>
      <c r="L16" s="56">
        <v>0.04</v>
      </c>
      <c r="M16" s="53">
        <v>18.05</v>
      </c>
      <c r="N16" s="53"/>
      <c r="O16" s="54">
        <v>3.14</v>
      </c>
      <c r="P16" s="56">
        <v>24.67</v>
      </c>
      <c r="Q16" s="53">
        <v>26.33</v>
      </c>
      <c r="R16" s="53">
        <v>16.66</v>
      </c>
      <c r="S16" s="66">
        <v>0.73</v>
      </c>
      <c r="T16" s="1"/>
    </row>
    <row r="17" spans="1:20" s="400" customFormat="1" ht="27" customHeight="1">
      <c r="B17" s="3" t="s">
        <v>86</v>
      </c>
      <c r="C17" s="49" t="s">
        <v>87</v>
      </c>
      <c r="D17" s="50"/>
      <c r="E17" s="51"/>
      <c r="F17" s="52">
        <v>250</v>
      </c>
      <c r="G17" s="95">
        <v>6.05</v>
      </c>
      <c r="H17" s="53">
        <v>3.55</v>
      </c>
      <c r="I17" s="54">
        <v>15.68</v>
      </c>
      <c r="J17" s="52">
        <v>119</v>
      </c>
      <c r="K17" s="26"/>
      <c r="L17" s="56">
        <v>0.14000000000000001</v>
      </c>
      <c r="M17" s="53">
        <v>11.2</v>
      </c>
      <c r="N17" s="53">
        <v>87.5</v>
      </c>
      <c r="O17" s="54"/>
      <c r="P17" s="56">
        <v>50</v>
      </c>
      <c r="Q17" s="53">
        <v>118.18</v>
      </c>
      <c r="R17" s="53">
        <v>42.13</v>
      </c>
      <c r="S17" s="66">
        <v>1.35</v>
      </c>
      <c r="T17" s="1"/>
    </row>
    <row r="18" spans="1:20" s="400" customFormat="1" ht="23.25" customHeight="1">
      <c r="B18" s="232">
        <v>284</v>
      </c>
      <c r="C18" s="564" t="s">
        <v>88</v>
      </c>
      <c r="D18" s="565"/>
      <c r="E18" s="585"/>
      <c r="F18" s="566">
        <v>105</v>
      </c>
      <c r="G18" s="567">
        <v>10.24</v>
      </c>
      <c r="H18" s="568">
        <v>8.44</v>
      </c>
      <c r="I18" s="569">
        <v>19.12</v>
      </c>
      <c r="J18" s="566">
        <v>156.69999999999999</v>
      </c>
      <c r="K18" s="577"/>
      <c r="L18" s="570">
        <v>0.19</v>
      </c>
      <c r="M18" s="568">
        <v>6.1</v>
      </c>
      <c r="N18" s="568">
        <v>5207</v>
      </c>
      <c r="O18" s="569">
        <v>550.20000000000005</v>
      </c>
      <c r="P18" s="287">
        <v>130.34</v>
      </c>
      <c r="Q18" s="259">
        <v>409.02</v>
      </c>
      <c r="R18" s="259">
        <v>20.09</v>
      </c>
      <c r="S18" s="288">
        <v>4.1100000000000003</v>
      </c>
      <c r="T18" s="1"/>
    </row>
    <row r="19" spans="1:20" s="400" customFormat="1" ht="22.5" customHeight="1">
      <c r="B19" s="1">
        <v>360</v>
      </c>
      <c r="C19" s="102" t="s">
        <v>89</v>
      </c>
      <c r="D19" s="103"/>
      <c r="E19" s="61"/>
      <c r="F19" s="62">
        <v>200</v>
      </c>
      <c r="G19" s="63">
        <v>0.53</v>
      </c>
      <c r="H19" s="64">
        <v>0</v>
      </c>
      <c r="I19" s="65">
        <v>9.8699999999999992</v>
      </c>
      <c r="J19" s="62">
        <v>41.6</v>
      </c>
      <c r="K19" s="26"/>
      <c r="L19" s="104">
        <v>0</v>
      </c>
      <c r="M19" s="64">
        <v>2.13</v>
      </c>
      <c r="N19" s="64"/>
      <c r="O19" s="65">
        <v>0</v>
      </c>
      <c r="P19" s="104">
        <v>15.33</v>
      </c>
      <c r="Q19" s="64">
        <v>23.2</v>
      </c>
      <c r="R19" s="64">
        <v>12.27</v>
      </c>
      <c r="S19" s="105">
        <v>2.13</v>
      </c>
      <c r="T19" s="1"/>
    </row>
    <row r="20" spans="1:20" s="400" customFormat="1" ht="22.5" customHeight="1">
      <c r="B20" s="1"/>
      <c r="C20" s="102" t="s">
        <v>29</v>
      </c>
      <c r="D20" s="103"/>
      <c r="E20" s="62"/>
      <c r="F20" s="62">
        <v>50</v>
      </c>
      <c r="G20" s="63">
        <v>3.95</v>
      </c>
      <c r="H20" s="64">
        <v>0.5</v>
      </c>
      <c r="I20" s="65">
        <v>24.15</v>
      </c>
      <c r="J20" s="62">
        <v>116.9</v>
      </c>
      <c r="K20" s="26"/>
      <c r="L20" s="104">
        <v>0.05</v>
      </c>
      <c r="M20" s="64"/>
      <c r="N20" s="64"/>
      <c r="O20" s="65">
        <v>0.65</v>
      </c>
      <c r="P20" s="104">
        <v>11.5</v>
      </c>
      <c r="Q20" s="64">
        <v>43.5</v>
      </c>
      <c r="R20" s="64">
        <v>16.5</v>
      </c>
      <c r="S20" s="105">
        <v>0.55000000000000004</v>
      </c>
      <c r="T20" s="1"/>
    </row>
    <row r="21" spans="1:20" s="400" customFormat="1" ht="23.25" customHeight="1">
      <c r="B21" s="1"/>
      <c r="C21" s="102" t="s">
        <v>35</v>
      </c>
      <c r="D21" s="103"/>
      <c r="E21" s="62"/>
      <c r="F21" s="62">
        <v>20</v>
      </c>
      <c r="G21" s="63">
        <v>1.58</v>
      </c>
      <c r="H21" s="64">
        <v>0.2</v>
      </c>
      <c r="I21" s="65">
        <v>9.66</v>
      </c>
      <c r="J21" s="62">
        <v>46.76</v>
      </c>
      <c r="K21" s="55"/>
      <c r="L21" s="56">
        <v>0.02</v>
      </c>
      <c r="M21" s="53"/>
      <c r="N21" s="53"/>
      <c r="O21" s="54">
        <v>0.26</v>
      </c>
      <c r="P21" s="56">
        <v>4.5999999999999996</v>
      </c>
      <c r="Q21" s="53">
        <v>17.399999999999999</v>
      </c>
      <c r="R21" s="53">
        <v>6.6</v>
      </c>
      <c r="S21" s="66">
        <v>0.22</v>
      </c>
      <c r="T21" s="1"/>
    </row>
    <row r="22" spans="1:20" s="400" customFormat="1" ht="20.25">
      <c r="B22" s="1"/>
      <c r="C22" s="106"/>
      <c r="D22" s="42"/>
      <c r="E22" s="42" t="s">
        <v>30</v>
      </c>
      <c r="F22" s="43"/>
      <c r="G22" s="107">
        <f>SUM(G16:G21)</f>
        <v>23.28</v>
      </c>
      <c r="H22" s="107">
        <f>SUM(H16:H21)</f>
        <v>18.819999999999997</v>
      </c>
      <c r="I22" s="107">
        <f>SUM(I16:I21)</f>
        <v>81.349999999999994</v>
      </c>
      <c r="J22" s="108">
        <f>SUM(J16:J21)</f>
        <v>551.37</v>
      </c>
      <c r="K22" s="109">
        <v>0.35</v>
      </c>
      <c r="L22" s="110">
        <f t="shared" ref="L22:S22" si="1">SUM(L16:L21)</f>
        <v>0.44</v>
      </c>
      <c r="M22" s="107">
        <f t="shared" si="1"/>
        <v>37.480000000000004</v>
      </c>
      <c r="N22" s="107">
        <f t="shared" si="1"/>
        <v>5294.5</v>
      </c>
      <c r="O22" s="107">
        <f t="shared" si="1"/>
        <v>554.25</v>
      </c>
      <c r="P22" s="110">
        <f t="shared" si="1"/>
        <v>236.44</v>
      </c>
      <c r="Q22" s="107">
        <f t="shared" si="1"/>
        <v>637.63</v>
      </c>
      <c r="R22" s="107">
        <f t="shared" si="1"/>
        <v>114.25</v>
      </c>
      <c r="S22" s="111">
        <f t="shared" si="1"/>
        <v>9.0900000000000016</v>
      </c>
      <c r="T22" s="1"/>
    </row>
    <row r="23" spans="1:20" s="400" customFormat="1" ht="14.25" hidden="1">
      <c r="A23" s="708"/>
      <c r="B23" s="681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1"/>
    </row>
    <row r="24" spans="1:20" s="400" customFormat="1" ht="14.25" hidden="1">
      <c r="A24" s="681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</row>
    <row r="25" spans="1:20" s="400" customFormat="1" ht="14.25" hidden="1">
      <c r="A25" s="681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</row>
    <row r="26" spans="1:20" s="400" customFormat="1" ht="14.25" hidden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</row>
    <row r="27" spans="1:20" s="400" customFormat="1" ht="14.25" hidden="1">
      <c r="A27" s="708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</row>
    <row r="28" spans="1:20" s="400" customFormat="1" ht="14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</row>
    <row r="29" spans="1:20" s="400" customFormat="1" ht="21" thickBot="1">
      <c r="B29" s="1"/>
      <c r="C29" s="113"/>
      <c r="D29" s="114"/>
      <c r="E29" s="115" t="s">
        <v>37</v>
      </c>
      <c r="F29" s="116"/>
      <c r="G29" s="166">
        <f>G14+G22</f>
        <v>33.880000000000003</v>
      </c>
      <c r="H29" s="166">
        <f>H14+H22+H27</f>
        <v>50.215000000000003</v>
      </c>
      <c r="I29" s="117">
        <f>I14+I22+I27</f>
        <v>163.75</v>
      </c>
      <c r="J29" s="118" t="s">
        <v>38</v>
      </c>
      <c r="K29" s="118" t="s">
        <v>39</v>
      </c>
      <c r="L29" s="119">
        <f t="shared" ref="L29:S29" si="2">L14+L22+L27</f>
        <v>0.55700000000000005</v>
      </c>
      <c r="M29" s="120">
        <f t="shared" si="2"/>
        <v>38.950000000000003</v>
      </c>
      <c r="N29" s="120">
        <f t="shared" si="2"/>
        <v>5490.4</v>
      </c>
      <c r="O29" s="120">
        <f t="shared" si="2"/>
        <v>556.27499999999998</v>
      </c>
      <c r="P29" s="120">
        <f t="shared" si="2"/>
        <v>424.61</v>
      </c>
      <c r="Q29" s="120">
        <f t="shared" si="2"/>
        <v>841.63</v>
      </c>
      <c r="R29" s="120">
        <f t="shared" si="2"/>
        <v>166.32999999999998</v>
      </c>
      <c r="S29" s="121">
        <f t="shared" si="2"/>
        <v>12.290000000000003</v>
      </c>
      <c r="T29" s="1"/>
    </row>
    <row r="30" spans="1:20" s="400" customFormat="1" ht="21" thickBot="1">
      <c r="B30" s="1"/>
      <c r="C30" s="18"/>
      <c r="D30" s="16"/>
      <c r="E30" s="16"/>
      <c r="F30" s="122"/>
      <c r="G30" s="123"/>
      <c r="H30" s="123"/>
      <c r="I30" s="123"/>
      <c r="J30" s="124">
        <f>J14+J22+J27</f>
        <v>1173.4949999999999</v>
      </c>
      <c r="K30" s="125">
        <f>K14+K22+K27</f>
        <v>0.6</v>
      </c>
      <c r="L30" s="126"/>
      <c r="M30" s="127"/>
      <c r="N30" s="127"/>
      <c r="O30" s="127"/>
      <c r="P30" s="127"/>
      <c r="Q30" s="127"/>
      <c r="R30" s="127"/>
      <c r="S30" s="128"/>
      <c r="T30" s="1"/>
    </row>
    <row r="31" spans="1:20" s="400" customFormat="1" ht="20.25">
      <c r="B31" s="1"/>
      <c r="C31" s="159"/>
      <c r="D31" s="160"/>
      <c r="E31" s="160"/>
      <c r="F31" s="161"/>
      <c r="G31" s="162"/>
      <c r="H31" s="162"/>
      <c r="I31" s="162"/>
      <c r="J31" s="163"/>
      <c r="K31" s="163"/>
      <c r="L31" s="164"/>
      <c r="M31" s="162"/>
      <c r="N31" s="162"/>
      <c r="O31" s="162"/>
      <c r="P31" s="164"/>
      <c r="Q31" s="162"/>
      <c r="R31" s="162"/>
      <c r="S31" s="165"/>
      <c r="T31" s="1"/>
    </row>
    <row r="32" spans="1:20" s="400" customFormat="1" ht="20.25">
      <c r="B32" s="1"/>
      <c r="C32" s="4" t="s">
        <v>90</v>
      </c>
      <c r="D32" s="5"/>
      <c r="E32" s="5"/>
      <c r="F32" s="6"/>
      <c r="G32" s="7"/>
      <c r="H32" s="7"/>
      <c r="I32" s="7"/>
      <c r="J32" s="8"/>
      <c r="K32" s="8"/>
      <c r="L32" s="9"/>
      <c r="M32" s="7"/>
      <c r="N32" s="7"/>
      <c r="O32" s="7"/>
      <c r="P32" s="9"/>
      <c r="Q32" s="7"/>
      <c r="R32" s="7"/>
      <c r="S32" s="7"/>
      <c r="T32" s="1"/>
    </row>
    <row r="33" spans="1:20" s="400" customFormat="1" ht="20.25">
      <c r="B33" s="1"/>
      <c r="C33" s="11" t="str">
        <f>C4</f>
        <v>День       :  7</v>
      </c>
      <c r="D33" s="12"/>
      <c r="E33" s="12"/>
      <c r="F33" s="13" t="s">
        <v>2</v>
      </c>
      <c r="G33" s="14"/>
      <c r="H33" s="15" t="s">
        <v>3</v>
      </c>
      <c r="I33" s="16"/>
      <c r="J33" s="17" t="s">
        <v>4</v>
      </c>
      <c r="K33" s="17"/>
      <c r="L33" s="18"/>
      <c r="M33" s="16" t="s">
        <v>5</v>
      </c>
      <c r="N33" s="16"/>
      <c r="O33" s="16"/>
      <c r="P33" s="19" t="s">
        <v>6</v>
      </c>
      <c r="Q33" s="16"/>
      <c r="R33" s="16"/>
      <c r="S33" s="16"/>
      <c r="T33" s="1"/>
    </row>
    <row r="34" spans="1:20" s="400" customFormat="1" ht="21" thickBot="1">
      <c r="B34" s="1"/>
      <c r="C34" s="24" t="s">
        <v>40</v>
      </c>
      <c r="D34" s="25"/>
      <c r="E34" s="5"/>
      <c r="F34" s="91" t="s">
        <v>8</v>
      </c>
      <c r="G34" s="10" t="s">
        <v>9</v>
      </c>
      <c r="H34" s="8" t="s">
        <v>10</v>
      </c>
      <c r="I34" s="9" t="s">
        <v>11</v>
      </c>
      <c r="J34" s="91" t="s">
        <v>12</v>
      </c>
      <c r="K34" s="55"/>
      <c r="L34" s="31" t="s">
        <v>13</v>
      </c>
      <c r="M34" s="32" t="s">
        <v>14</v>
      </c>
      <c r="N34" s="740" t="s">
        <v>169</v>
      </c>
      <c r="O34" s="32" t="s">
        <v>16</v>
      </c>
      <c r="P34" s="31" t="s">
        <v>17</v>
      </c>
      <c r="Q34" s="32" t="s">
        <v>18</v>
      </c>
      <c r="R34" s="32" t="s">
        <v>19</v>
      </c>
      <c r="S34" s="32" t="s">
        <v>20</v>
      </c>
      <c r="T34" s="1"/>
    </row>
    <row r="35" spans="1:20" s="400" customFormat="1" ht="20.25" hidden="1">
      <c r="B35" s="1"/>
      <c r="C35" s="34"/>
      <c r="D35" s="34"/>
      <c r="E35" s="35"/>
      <c r="F35" s="36"/>
      <c r="G35" s="37"/>
      <c r="H35" s="37"/>
      <c r="I35" s="37"/>
      <c r="J35" s="38"/>
      <c r="K35" s="38"/>
      <c r="L35" s="39"/>
      <c r="M35" s="37"/>
      <c r="N35" s="37"/>
      <c r="O35" s="37"/>
      <c r="P35" s="39"/>
      <c r="Q35" s="37"/>
      <c r="R35" s="37"/>
      <c r="S35" s="37"/>
      <c r="T35" s="1"/>
    </row>
    <row r="36" spans="1:20" s="400" customFormat="1" ht="21" thickBot="1">
      <c r="B36" s="1"/>
      <c r="C36" s="88" t="s">
        <v>21</v>
      </c>
      <c r="D36" s="41"/>
      <c r="E36" s="90"/>
      <c r="F36" s="91"/>
      <c r="G36" s="129"/>
      <c r="H36" s="129"/>
      <c r="I36" s="129"/>
      <c r="J36" s="55"/>
      <c r="K36" s="55"/>
      <c r="L36" s="130"/>
      <c r="M36" s="129"/>
      <c r="N36" s="129"/>
      <c r="O36" s="129"/>
      <c r="P36" s="130"/>
      <c r="Q36" s="129"/>
      <c r="R36" s="129"/>
      <c r="S36" s="129"/>
      <c r="T36" s="1"/>
    </row>
    <row r="37" spans="1:20" s="400" customFormat="1" ht="22.5" customHeight="1">
      <c r="B37" s="1">
        <v>181</v>
      </c>
      <c r="C37" s="49" t="s">
        <v>83</v>
      </c>
      <c r="D37" s="50"/>
      <c r="E37" s="51"/>
      <c r="F37" s="52">
        <v>250</v>
      </c>
      <c r="G37" s="95">
        <v>2.75</v>
      </c>
      <c r="H37" s="53">
        <v>3.625</v>
      </c>
      <c r="I37" s="54">
        <v>28.75</v>
      </c>
      <c r="J37" s="52">
        <v>125.63</v>
      </c>
      <c r="K37" s="55"/>
      <c r="L37" s="56">
        <v>3.6999999999999998E-2</v>
      </c>
      <c r="M37" s="53"/>
      <c r="N37" s="53"/>
      <c r="O37" s="54">
        <v>1.375</v>
      </c>
      <c r="P37" s="56">
        <v>15</v>
      </c>
      <c r="Q37" s="53">
        <v>22.5</v>
      </c>
      <c r="R37" s="53">
        <v>6.25</v>
      </c>
      <c r="S37" s="66">
        <v>0.25</v>
      </c>
      <c r="T37" s="1"/>
    </row>
    <row r="38" spans="1:20" s="400" customFormat="1" ht="24" customHeight="1">
      <c r="B38" s="1">
        <v>379</v>
      </c>
      <c r="C38" s="67" t="s">
        <v>84</v>
      </c>
      <c r="D38" s="68"/>
      <c r="E38" s="69"/>
      <c r="F38" s="70">
        <v>200</v>
      </c>
      <c r="G38" s="71">
        <v>3.6</v>
      </c>
      <c r="H38" s="72">
        <v>2.67</v>
      </c>
      <c r="I38" s="73">
        <v>29.2</v>
      </c>
      <c r="J38" s="70">
        <v>155.19999999999999</v>
      </c>
      <c r="K38" s="74"/>
      <c r="L38" s="75">
        <v>0.03</v>
      </c>
      <c r="M38" s="76">
        <v>1.47</v>
      </c>
      <c r="N38" s="76"/>
      <c r="O38" s="77"/>
      <c r="P38" s="75">
        <v>158.66999999999999</v>
      </c>
      <c r="Q38" s="76">
        <v>132</v>
      </c>
      <c r="R38" s="76">
        <v>29.33</v>
      </c>
      <c r="S38" s="78">
        <v>2.4</v>
      </c>
      <c r="T38" s="1"/>
    </row>
    <row r="39" spans="1:20" s="400" customFormat="1" ht="22.5" customHeight="1">
      <c r="B39" s="1"/>
      <c r="C39" s="59" t="s">
        <v>25</v>
      </c>
      <c r="D39" s="60"/>
      <c r="E39" s="61"/>
      <c r="F39" s="62">
        <v>30</v>
      </c>
      <c r="G39" s="63">
        <v>0.15</v>
      </c>
      <c r="H39" s="64">
        <v>10.8</v>
      </c>
      <c r="I39" s="65">
        <v>0.19500000000000001</v>
      </c>
      <c r="J39" s="62">
        <v>98.58</v>
      </c>
      <c r="K39" s="55"/>
      <c r="L39" s="56"/>
      <c r="M39" s="53"/>
      <c r="N39" s="53">
        <v>40</v>
      </c>
      <c r="O39" s="54">
        <v>0.1</v>
      </c>
      <c r="P39" s="56">
        <v>2.4</v>
      </c>
      <c r="Q39" s="53">
        <v>3</v>
      </c>
      <c r="R39" s="53"/>
      <c r="S39" s="66"/>
      <c r="T39" s="1"/>
    </row>
    <row r="40" spans="1:20" s="400" customFormat="1" ht="20.25">
      <c r="B40" s="1"/>
      <c r="C40" s="134" t="s">
        <v>29</v>
      </c>
      <c r="D40" s="135"/>
      <c r="E40" s="69"/>
      <c r="F40" s="70">
        <v>50</v>
      </c>
      <c r="G40" s="71">
        <v>3.95</v>
      </c>
      <c r="H40" s="72">
        <v>0.5</v>
      </c>
      <c r="I40" s="73">
        <v>24.15</v>
      </c>
      <c r="J40" s="70">
        <v>116.9</v>
      </c>
      <c r="K40" s="74"/>
      <c r="L40" s="132">
        <v>0.05</v>
      </c>
      <c r="M40" s="72"/>
      <c r="N40" s="72"/>
      <c r="O40" s="73">
        <v>0.65</v>
      </c>
      <c r="P40" s="132">
        <v>11.5</v>
      </c>
      <c r="Q40" s="72">
        <v>43.5</v>
      </c>
      <c r="R40" s="72">
        <v>16.5</v>
      </c>
      <c r="S40" s="73">
        <v>0.55000000000000004</v>
      </c>
      <c r="T40" s="1"/>
    </row>
    <row r="41" spans="1:20" s="400" customFormat="1" ht="13.9" hidden="1" customHeight="1">
      <c r="A41" s="708"/>
      <c r="B41" s="708"/>
      <c r="C41" s="708"/>
      <c r="D41" s="708"/>
      <c r="E41" s="708"/>
      <c r="F41" s="708"/>
      <c r="G41" s="708"/>
      <c r="H41" s="708"/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</row>
    <row r="42" spans="1:20" s="400" customFormat="1" ht="13.9" hidden="1" customHeight="1">
      <c r="A42" s="708"/>
      <c r="B42" s="708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</row>
    <row r="43" spans="1:20" s="400" customFormat="1" ht="13.9" hidden="1" customHeight="1">
      <c r="A43" s="708"/>
      <c r="B43" s="708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</row>
    <row r="44" spans="1:20" s="400" customFormat="1" ht="3.75" customHeight="1">
      <c r="A44" s="708"/>
      <c r="B44" s="708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</row>
    <row r="45" spans="1:20" s="400" customFormat="1" ht="21" thickBot="1">
      <c r="B45" s="1"/>
      <c r="C45" s="150"/>
      <c r="D45" s="151"/>
      <c r="E45" s="151" t="s">
        <v>30</v>
      </c>
      <c r="F45" s="152"/>
      <c r="G45" s="153">
        <f>SUM(G37:G44)</f>
        <v>10.45</v>
      </c>
      <c r="H45" s="153">
        <f>SUM(H37:H44)</f>
        <v>17.594999999999999</v>
      </c>
      <c r="I45" s="153">
        <f>SUM(I37:I44)</f>
        <v>82.295000000000002</v>
      </c>
      <c r="J45" s="154">
        <f>SUM(J37:J44)</f>
        <v>496.30999999999995</v>
      </c>
      <c r="K45" s="155">
        <v>0.25</v>
      </c>
      <c r="L45" s="156">
        <f t="shared" ref="L45:S45" si="3">SUM(L37:L44)</f>
        <v>0.11700000000000001</v>
      </c>
      <c r="M45" s="15">
        <f t="shared" si="3"/>
        <v>1.47</v>
      </c>
      <c r="N45" s="15">
        <f t="shared" si="3"/>
        <v>40</v>
      </c>
      <c r="O45" s="15">
        <f t="shared" si="3"/>
        <v>2.125</v>
      </c>
      <c r="P45" s="156">
        <f t="shared" si="3"/>
        <v>187.57</v>
      </c>
      <c r="Q45" s="15">
        <f t="shared" si="3"/>
        <v>201</v>
      </c>
      <c r="R45" s="15">
        <f t="shared" si="3"/>
        <v>52.08</v>
      </c>
      <c r="S45" s="157">
        <f t="shared" si="3"/>
        <v>3.2</v>
      </c>
      <c r="T45" s="1"/>
    </row>
    <row r="46" spans="1:20" s="400" customFormat="1" ht="21" thickBot="1">
      <c r="B46" s="1"/>
      <c r="C46" s="88" t="s">
        <v>31</v>
      </c>
      <c r="D46" s="89"/>
      <c r="E46" s="90"/>
      <c r="F46" s="91"/>
      <c r="G46" s="92"/>
      <c r="H46" s="92"/>
      <c r="I46" s="92"/>
      <c r="J46" s="91"/>
      <c r="K46" s="26"/>
      <c r="L46" s="93"/>
      <c r="M46" s="92"/>
      <c r="N46" s="92"/>
      <c r="O46" s="92"/>
      <c r="P46" s="93"/>
      <c r="Q46" s="92"/>
      <c r="R46" s="92"/>
      <c r="S46" s="92"/>
      <c r="T46" s="1"/>
    </row>
    <row r="47" spans="1:20" s="400" customFormat="1" ht="25.5" customHeight="1">
      <c r="B47" s="1">
        <v>24</v>
      </c>
      <c r="C47" s="49" t="s">
        <v>85</v>
      </c>
      <c r="D47" s="50"/>
      <c r="E47" s="51"/>
      <c r="F47" s="52">
        <v>100</v>
      </c>
      <c r="G47" s="95">
        <v>0.93</v>
      </c>
      <c r="H47" s="53">
        <v>6.13</v>
      </c>
      <c r="I47" s="54">
        <v>2.87</v>
      </c>
      <c r="J47" s="52">
        <v>70.41</v>
      </c>
      <c r="K47" s="26"/>
      <c r="L47" s="56">
        <v>0.04</v>
      </c>
      <c r="M47" s="53">
        <v>18.05</v>
      </c>
      <c r="N47" s="53"/>
      <c r="O47" s="54">
        <v>3.14</v>
      </c>
      <c r="P47" s="56">
        <v>24.67</v>
      </c>
      <c r="Q47" s="53">
        <v>26.33</v>
      </c>
      <c r="R47" s="53">
        <v>16.66</v>
      </c>
      <c r="S47" s="66">
        <v>0.73</v>
      </c>
      <c r="T47" s="1"/>
    </row>
    <row r="48" spans="1:20" s="400" customFormat="1" ht="23.25" customHeight="1">
      <c r="B48" s="174" t="s">
        <v>86</v>
      </c>
      <c r="C48" s="49" t="s">
        <v>87</v>
      </c>
      <c r="D48" s="50"/>
      <c r="E48" s="51"/>
      <c r="F48" s="52">
        <v>250</v>
      </c>
      <c r="G48" s="95">
        <v>6.05</v>
      </c>
      <c r="H48" s="53">
        <v>3.55</v>
      </c>
      <c r="I48" s="54">
        <v>15.68</v>
      </c>
      <c r="J48" s="52">
        <v>119</v>
      </c>
      <c r="K48" s="26"/>
      <c r="L48" s="56">
        <v>0.14000000000000001</v>
      </c>
      <c r="M48" s="53">
        <v>11.2</v>
      </c>
      <c r="N48" s="53">
        <v>87.5</v>
      </c>
      <c r="O48" s="54"/>
      <c r="P48" s="56">
        <v>50</v>
      </c>
      <c r="Q48" s="53">
        <v>118.18</v>
      </c>
      <c r="R48" s="53">
        <v>42.13</v>
      </c>
      <c r="S48" s="66">
        <v>1.35</v>
      </c>
      <c r="T48" s="1"/>
    </row>
    <row r="49" spans="2:20" s="400" customFormat="1" ht="24" customHeight="1">
      <c r="B49" s="232">
        <v>284</v>
      </c>
      <c r="C49" s="284" t="s">
        <v>88</v>
      </c>
      <c r="D49" s="285"/>
      <c r="E49" s="286"/>
      <c r="F49" s="257">
        <v>125</v>
      </c>
      <c r="G49" s="258">
        <v>12.57</v>
      </c>
      <c r="H49" s="259">
        <v>8.8800000000000008</v>
      </c>
      <c r="I49" s="260">
        <v>32.68</v>
      </c>
      <c r="J49" s="257">
        <v>184.08</v>
      </c>
      <c r="K49" s="275"/>
      <c r="L49" s="287">
        <v>0.22</v>
      </c>
      <c r="M49" s="259">
        <v>7.26</v>
      </c>
      <c r="N49" s="259">
        <v>6198</v>
      </c>
      <c r="O49" s="260">
        <v>655</v>
      </c>
      <c r="P49" s="287">
        <v>99.96</v>
      </c>
      <c r="Q49" s="259">
        <v>397.9</v>
      </c>
      <c r="R49" s="259">
        <v>23.91</v>
      </c>
      <c r="S49" s="288">
        <v>4.8899999999999997</v>
      </c>
      <c r="T49" s="1"/>
    </row>
    <row r="50" spans="2:20" s="400" customFormat="1" ht="23.25" customHeight="1">
      <c r="B50" s="1">
        <v>360</v>
      </c>
      <c r="C50" s="102" t="s">
        <v>89</v>
      </c>
      <c r="D50" s="103"/>
      <c r="E50" s="61"/>
      <c r="F50" s="62">
        <v>200</v>
      </c>
      <c r="G50" s="63">
        <v>0.53</v>
      </c>
      <c r="H50" s="64">
        <v>0</v>
      </c>
      <c r="I50" s="65">
        <v>9.8699999999999992</v>
      </c>
      <c r="J50" s="62">
        <v>41.6</v>
      </c>
      <c r="K50" s="26"/>
      <c r="L50" s="104">
        <v>0</v>
      </c>
      <c r="M50" s="64">
        <v>2.13</v>
      </c>
      <c r="N50" s="64"/>
      <c r="O50" s="65">
        <v>0</v>
      </c>
      <c r="P50" s="104">
        <v>15.33</v>
      </c>
      <c r="Q50" s="64">
        <v>23.2</v>
      </c>
      <c r="R50" s="64">
        <v>12.27</v>
      </c>
      <c r="S50" s="105">
        <v>2.13</v>
      </c>
      <c r="T50" s="1"/>
    </row>
    <row r="51" spans="2:20" s="400" customFormat="1" ht="23.25" customHeight="1">
      <c r="B51" s="1"/>
      <c r="C51" s="134" t="s">
        <v>35</v>
      </c>
      <c r="D51" s="135"/>
      <c r="E51" s="69"/>
      <c r="F51" s="70">
        <v>60</v>
      </c>
      <c r="G51" s="71">
        <v>3.36</v>
      </c>
      <c r="H51" s="72">
        <v>0.66</v>
      </c>
      <c r="I51" s="73">
        <v>29.64</v>
      </c>
      <c r="J51" s="70">
        <v>137.94</v>
      </c>
      <c r="K51" s="101"/>
      <c r="L51" s="75">
        <v>7.0000000000000007E-2</v>
      </c>
      <c r="M51" s="76"/>
      <c r="N51" s="76"/>
      <c r="O51" s="77">
        <v>0.54</v>
      </c>
      <c r="P51" s="75">
        <v>13.8</v>
      </c>
      <c r="Q51" s="76">
        <v>63.6</v>
      </c>
      <c r="R51" s="76">
        <v>15</v>
      </c>
      <c r="S51" s="77">
        <v>1.86</v>
      </c>
      <c r="T51" s="1"/>
    </row>
    <row r="52" spans="2:20" s="400" customFormat="1" ht="22.5" customHeight="1">
      <c r="B52" s="1"/>
      <c r="C52" s="134" t="s">
        <v>29</v>
      </c>
      <c r="D52" s="135"/>
      <c r="E52" s="69"/>
      <c r="F52" s="70">
        <v>50</v>
      </c>
      <c r="G52" s="71">
        <v>3.95</v>
      </c>
      <c r="H52" s="72">
        <v>0.5</v>
      </c>
      <c r="I52" s="73">
        <v>24.15</v>
      </c>
      <c r="J52" s="70">
        <v>116.9</v>
      </c>
      <c r="K52" s="101"/>
      <c r="L52" s="132">
        <v>0.05</v>
      </c>
      <c r="M52" s="72"/>
      <c r="N52" s="72"/>
      <c r="O52" s="73">
        <v>0.65</v>
      </c>
      <c r="P52" s="132">
        <v>11.5</v>
      </c>
      <c r="Q52" s="72">
        <v>43.5</v>
      </c>
      <c r="R52" s="72">
        <v>16.5</v>
      </c>
      <c r="S52" s="73">
        <v>0.55000000000000004</v>
      </c>
      <c r="T52" s="1"/>
    </row>
    <row r="53" spans="2:20" s="400" customFormat="1" ht="20.25">
      <c r="B53" s="1"/>
      <c r="C53" s="102"/>
      <c r="D53" s="103"/>
      <c r="E53" s="61"/>
      <c r="F53" s="62"/>
      <c r="G53" s="63"/>
      <c r="H53" s="64"/>
      <c r="I53" s="65"/>
      <c r="J53" s="62"/>
      <c r="K53" s="55"/>
      <c r="L53" s="56"/>
      <c r="M53" s="53"/>
      <c r="N53" s="53"/>
      <c r="O53" s="54"/>
      <c r="P53" s="56"/>
      <c r="Q53" s="53"/>
      <c r="R53" s="53"/>
      <c r="S53" s="66"/>
      <c r="T53" s="1"/>
    </row>
    <row r="54" spans="2:20" s="400" customFormat="1" ht="23.25" customHeight="1">
      <c r="B54" s="1"/>
      <c r="C54" s="136"/>
      <c r="D54" s="137"/>
      <c r="E54" s="138" t="s">
        <v>30</v>
      </c>
      <c r="F54" s="43"/>
      <c r="G54" s="107">
        <f>SUM(G47:G53)</f>
        <v>27.39</v>
      </c>
      <c r="H54" s="107">
        <f>SUM(H47:H53)</f>
        <v>19.720000000000002</v>
      </c>
      <c r="I54" s="107">
        <f>SUM(I47:I53)</f>
        <v>114.89000000000001</v>
      </c>
      <c r="J54" s="108">
        <f>SUM(J47:J53)</f>
        <v>669.93</v>
      </c>
      <c r="K54" s="139">
        <v>0.35</v>
      </c>
      <c r="L54" s="110">
        <f t="shared" ref="L54:S54" si="4">SUM(L47:L53)</f>
        <v>0.52</v>
      </c>
      <c r="M54" s="107">
        <f t="shared" si="4"/>
        <v>38.64</v>
      </c>
      <c r="N54" s="107">
        <f t="shared" si="4"/>
        <v>6285.5</v>
      </c>
      <c r="O54" s="107">
        <f t="shared" si="4"/>
        <v>659.32999999999993</v>
      </c>
      <c r="P54" s="110">
        <f t="shared" si="4"/>
        <v>215.26000000000002</v>
      </c>
      <c r="Q54" s="107">
        <f t="shared" si="4"/>
        <v>672.71</v>
      </c>
      <c r="R54" s="107">
        <f t="shared" si="4"/>
        <v>126.47</v>
      </c>
      <c r="S54" s="111">
        <f t="shared" si="4"/>
        <v>11.51</v>
      </c>
      <c r="T54" s="1"/>
    </row>
    <row r="55" spans="2:20" s="400" customFormat="1" ht="20.25" hidden="1">
      <c r="B55" s="1"/>
      <c r="C55" s="90"/>
      <c r="D55" s="90"/>
      <c r="E55" s="90"/>
      <c r="F55" s="92"/>
      <c r="G55" s="32"/>
      <c r="H55" s="32"/>
      <c r="I55" s="32"/>
      <c r="J55" s="32"/>
      <c r="K55" s="401"/>
      <c r="L55" s="32"/>
      <c r="M55" s="32"/>
      <c r="N55" s="32"/>
      <c r="O55" s="32"/>
      <c r="P55" s="32"/>
      <c r="Q55" s="32"/>
      <c r="R55" s="32"/>
      <c r="S55" s="32"/>
      <c r="T55" s="1"/>
    </row>
    <row r="56" spans="2:20" s="400" customFormat="1" ht="20.25" hidden="1">
      <c r="B56" s="1"/>
      <c r="C56" s="12"/>
      <c r="D56" s="402"/>
      <c r="E56" s="90"/>
      <c r="F56" s="92"/>
      <c r="G56" s="92"/>
      <c r="H56" s="92"/>
      <c r="I56" s="92"/>
      <c r="J56" s="92"/>
      <c r="K56" s="32"/>
      <c r="L56" s="92"/>
      <c r="M56" s="92"/>
      <c r="N56" s="92"/>
      <c r="O56" s="92"/>
      <c r="P56" s="92"/>
      <c r="Q56" s="92"/>
      <c r="R56" s="92"/>
      <c r="S56" s="92"/>
      <c r="T56" s="1"/>
    </row>
    <row r="57" spans="2:20" s="400" customFormat="1" ht="20.25" hidden="1">
      <c r="B57" s="1"/>
      <c r="C57" s="112"/>
      <c r="D57" s="112"/>
      <c r="E57" s="112"/>
      <c r="F57" s="3"/>
      <c r="G57" s="3"/>
      <c r="H57" s="3"/>
      <c r="I57" s="3"/>
      <c r="J57" s="3"/>
      <c r="K57" s="1"/>
      <c r="L57" s="3"/>
      <c r="M57" s="3"/>
      <c r="N57" s="3"/>
      <c r="O57" s="3"/>
      <c r="P57" s="3"/>
      <c r="Q57" s="3"/>
      <c r="R57" s="3"/>
      <c r="S57" s="3"/>
      <c r="T57" s="1"/>
    </row>
    <row r="58" spans="2:20" s="400" customFormat="1" ht="20.25" hidden="1">
      <c r="B58" s="1"/>
      <c r="C58" s="90"/>
      <c r="D58" s="90"/>
      <c r="E58" s="90"/>
      <c r="F58" s="92"/>
      <c r="G58" s="92"/>
      <c r="H58" s="92"/>
      <c r="I58" s="92"/>
      <c r="J58" s="92"/>
      <c r="K58" s="129"/>
      <c r="L58" s="92"/>
      <c r="M58" s="92"/>
      <c r="N58" s="92"/>
      <c r="O58" s="92"/>
      <c r="P58" s="92"/>
      <c r="Q58" s="92"/>
      <c r="R58" s="92"/>
      <c r="S58" s="92"/>
      <c r="T58" s="1"/>
    </row>
    <row r="59" spans="2:20" s="400" customFormat="1" ht="20.25" hidden="1">
      <c r="B59" s="1"/>
      <c r="C59" s="90"/>
      <c r="D59" s="90"/>
      <c r="E59" s="90"/>
      <c r="F59" s="32"/>
      <c r="G59" s="32"/>
      <c r="H59" s="32"/>
      <c r="I59" s="32"/>
      <c r="J59" s="32"/>
      <c r="K59" s="403"/>
      <c r="L59" s="404"/>
      <c r="M59" s="402"/>
      <c r="N59" s="402"/>
      <c r="O59" s="404"/>
      <c r="P59" s="402"/>
      <c r="Q59" s="402"/>
      <c r="R59" s="402"/>
      <c r="S59" s="402"/>
      <c r="T59" s="1"/>
    </row>
    <row r="60" spans="2:20" s="400" customFormat="1" ht="20.25" hidden="1">
      <c r="B60" s="1"/>
      <c r="C60" s="90"/>
      <c r="D60" s="90"/>
      <c r="E60" s="90"/>
      <c r="F60" s="32"/>
      <c r="G60" s="32"/>
      <c r="H60" s="32"/>
      <c r="I60" s="32"/>
      <c r="J60" s="32"/>
      <c r="K60" s="404"/>
      <c r="L60" s="404"/>
      <c r="M60" s="402"/>
      <c r="N60" s="402"/>
      <c r="O60" s="404"/>
      <c r="P60" s="402"/>
      <c r="Q60" s="402"/>
      <c r="R60" s="402"/>
      <c r="S60" s="402"/>
      <c r="T60" s="1"/>
    </row>
    <row r="61" spans="2:20" s="400" customFormat="1" ht="32.25" customHeight="1" thickBot="1">
      <c r="B61" s="1"/>
      <c r="C61" s="113"/>
      <c r="D61" s="114"/>
      <c r="E61" s="114" t="s">
        <v>37</v>
      </c>
      <c r="F61" s="116"/>
      <c r="G61" s="115">
        <f>G45+G54</f>
        <v>37.840000000000003</v>
      </c>
      <c r="H61" s="115">
        <f>H45+H54+H59</f>
        <v>37.314999999999998</v>
      </c>
      <c r="I61" s="117">
        <f>I45+I54+I59</f>
        <v>197.185</v>
      </c>
      <c r="J61" s="118" t="s">
        <v>38</v>
      </c>
      <c r="K61" s="167" t="s">
        <v>39</v>
      </c>
      <c r="L61" s="142">
        <f t="shared" ref="L61:S61" si="5">L45+L54+L59</f>
        <v>0.63700000000000001</v>
      </c>
      <c r="M61" s="143">
        <f t="shared" si="5"/>
        <v>40.11</v>
      </c>
      <c r="N61" s="143">
        <f t="shared" si="5"/>
        <v>6325.5</v>
      </c>
      <c r="O61" s="143">
        <f t="shared" si="5"/>
        <v>661.45499999999993</v>
      </c>
      <c r="P61" s="405">
        <f t="shared" si="5"/>
        <v>402.83000000000004</v>
      </c>
      <c r="Q61" s="143">
        <f t="shared" si="5"/>
        <v>873.71</v>
      </c>
      <c r="R61" s="143">
        <f t="shared" si="5"/>
        <v>178.55</v>
      </c>
      <c r="S61" s="144">
        <f t="shared" si="5"/>
        <v>14.71</v>
      </c>
      <c r="T61" s="1"/>
    </row>
    <row r="62" spans="2:20" s="400" customFormat="1" ht="21" thickBot="1">
      <c r="B62" s="1"/>
      <c r="C62" s="18"/>
      <c r="D62" s="16"/>
      <c r="E62" s="16"/>
      <c r="F62" s="122"/>
      <c r="G62" s="123"/>
      <c r="H62" s="123"/>
      <c r="I62" s="123"/>
      <c r="J62" s="116">
        <f>J45+J54+J59</f>
        <v>1166.2399999999998</v>
      </c>
      <c r="K62" s="146">
        <f>K45+K54+K59</f>
        <v>0.6</v>
      </c>
      <c r="L62" s="147"/>
      <c r="M62" s="127"/>
      <c r="N62" s="127"/>
      <c r="O62" s="127"/>
      <c r="P62" s="127"/>
      <c r="Q62" s="127"/>
      <c r="R62" s="127"/>
      <c r="S62" s="148"/>
      <c r="T62" s="158"/>
    </row>
    <row r="63" spans="2:20" ht="21"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</row>
    <row r="64" spans="2:20" ht="21"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</row>
    <row r="65" spans="2:20" ht="21"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</row>
    <row r="66" spans="2:20" ht="21"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</row>
    <row r="67" spans="2:20" ht="21"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</row>
    <row r="68" spans="2:20" ht="21"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</row>
    <row r="69" spans="2:20" ht="21"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</row>
    <row r="70" spans="2:20" ht="21"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</row>
    <row r="71" spans="2:20" ht="21"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</row>
    <row r="72" spans="2:20" ht="21"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</row>
    <row r="73" spans="2:20" ht="21"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</row>
    <row r="74" spans="2:20" ht="21"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</row>
    <row r="75" spans="2:20" ht="21"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</row>
    <row r="76" spans="2:20" ht="21"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</row>
    <row r="77" spans="2:20" ht="21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</row>
    <row r="78" spans="2:20" ht="21"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</row>
    <row r="79" spans="2:20" ht="21"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</row>
    <row r="80" spans="2:20" ht="21"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</row>
  </sheetData>
  <mergeCells count="5">
    <mergeCell ref="A1:T2"/>
    <mergeCell ref="A12:T13"/>
    <mergeCell ref="A23:T26"/>
    <mergeCell ref="A27:T28"/>
    <mergeCell ref="A41:T44"/>
  </mergeCells>
  <pageMargins left="0.25" right="0.25" top="0.75" bottom="0.75" header="0.30000001192092901" footer="0.30000001192092901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opLeftCell="B3" zoomScale="60" zoomScaleNormal="60" workbookViewId="0">
      <selection activeCell="V19" sqref="V19"/>
    </sheetView>
  </sheetViews>
  <sheetFormatPr defaultColWidth="9.140625" defaultRowHeight="15"/>
  <cols>
    <col min="1" max="1" width="9.140625" hidden="1" customWidth="1"/>
    <col min="2" max="2" width="9.28515625" bestFit="1" customWidth="1"/>
    <col min="3" max="5" width="21.7109375" customWidth="1"/>
    <col min="6" max="19" width="15.5703125" customWidth="1"/>
    <col min="20" max="20" width="0.140625" customWidth="1"/>
  </cols>
  <sheetData>
    <row r="1" spans="1:20" hidden="1">
      <c r="A1" s="688"/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</row>
    <row r="2" spans="1:20" hidden="1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</row>
    <row r="3" spans="1:20" s="232" customFormat="1" ht="21" thickBot="1">
      <c r="C3" s="297" t="s">
        <v>91</v>
      </c>
      <c r="D3" s="298"/>
      <c r="E3" s="298"/>
      <c r="F3" s="308"/>
      <c r="G3" s="362"/>
      <c r="H3" s="362"/>
      <c r="I3" s="362"/>
      <c r="J3" s="363"/>
      <c r="K3" s="363"/>
      <c r="L3" s="364"/>
      <c r="M3" s="362"/>
      <c r="N3" s="362"/>
      <c r="O3" s="362"/>
      <c r="P3" s="364"/>
      <c r="Q3" s="362"/>
      <c r="R3" s="362"/>
      <c r="S3" s="365"/>
    </row>
    <row r="4" spans="1:20" s="232" customFormat="1" ht="21" thickBot="1">
      <c r="C4" s="328" t="s">
        <v>99</v>
      </c>
      <c r="D4" s="329"/>
      <c r="E4" s="329"/>
      <c r="F4" s="330" t="s">
        <v>2</v>
      </c>
      <c r="G4" s="331"/>
      <c r="H4" s="332" t="s">
        <v>3</v>
      </c>
      <c r="I4" s="307"/>
      <c r="J4" s="333" t="s">
        <v>4</v>
      </c>
      <c r="K4" s="333"/>
      <c r="L4" s="306"/>
      <c r="M4" s="307" t="s">
        <v>5</v>
      </c>
      <c r="N4" s="307"/>
      <c r="O4" s="307"/>
      <c r="P4" s="334" t="s">
        <v>6</v>
      </c>
      <c r="Q4" s="307"/>
      <c r="R4" s="307"/>
      <c r="S4" s="366"/>
    </row>
    <row r="5" spans="1:20" s="232" customFormat="1" ht="21" thickBot="1">
      <c r="C5" s="335" t="s">
        <v>7</v>
      </c>
      <c r="D5" s="336"/>
      <c r="E5" s="323"/>
      <c r="F5" s="275" t="s">
        <v>8</v>
      </c>
      <c r="G5" s="367" t="s">
        <v>9</v>
      </c>
      <c r="H5" s="368" t="s">
        <v>10</v>
      </c>
      <c r="I5" s="369" t="s">
        <v>11</v>
      </c>
      <c r="J5" s="275" t="s">
        <v>12</v>
      </c>
      <c r="K5" s="370"/>
      <c r="L5" s="338" t="s">
        <v>13</v>
      </c>
      <c r="M5" s="339" t="s">
        <v>14</v>
      </c>
      <c r="N5" s="743" t="s">
        <v>169</v>
      </c>
      <c r="O5" s="339" t="s">
        <v>16</v>
      </c>
      <c r="P5" s="338" t="s">
        <v>17</v>
      </c>
      <c r="Q5" s="339" t="s">
        <v>18</v>
      </c>
      <c r="R5" s="339" t="s">
        <v>19</v>
      </c>
      <c r="S5" s="371" t="s">
        <v>20</v>
      </c>
    </row>
    <row r="6" spans="1:20" s="232" customFormat="1" ht="20.25" hidden="1">
      <c r="C6" s="340"/>
      <c r="D6" s="340"/>
      <c r="E6" s="341"/>
      <c r="F6" s="342"/>
      <c r="G6" s="343"/>
      <c r="H6" s="343"/>
      <c r="I6" s="343"/>
      <c r="J6" s="344"/>
      <c r="K6" s="344"/>
      <c r="L6" s="345"/>
      <c r="M6" s="343"/>
      <c r="N6" s="343"/>
      <c r="O6" s="343"/>
      <c r="P6" s="345"/>
      <c r="Q6" s="343"/>
      <c r="R6" s="343"/>
      <c r="S6" s="372"/>
    </row>
    <row r="7" spans="1:20" s="232" customFormat="1" ht="21" thickBot="1">
      <c r="C7" s="270" t="s">
        <v>21</v>
      </c>
      <c r="D7" s="346"/>
      <c r="E7" s="272"/>
      <c r="F7" s="273"/>
      <c r="G7" s="347"/>
      <c r="H7" s="347"/>
      <c r="I7" s="347"/>
      <c r="J7" s="240"/>
      <c r="K7" s="240"/>
      <c r="L7" s="348"/>
      <c r="M7" s="347"/>
      <c r="N7" s="347"/>
      <c r="O7" s="347"/>
      <c r="P7" s="348"/>
      <c r="Q7" s="347"/>
      <c r="R7" s="347"/>
      <c r="S7" s="373"/>
    </row>
    <row r="8" spans="1:20" s="625" customFormat="1" ht="26.25" customHeight="1">
      <c r="B8" s="625">
        <v>16</v>
      </c>
      <c r="C8" s="638" t="s">
        <v>157</v>
      </c>
      <c r="D8" s="639"/>
      <c r="E8" s="654"/>
      <c r="F8" s="640">
        <v>250</v>
      </c>
      <c r="G8" s="641">
        <v>10.25</v>
      </c>
      <c r="H8" s="642">
        <v>13.5</v>
      </c>
      <c r="I8" s="643">
        <v>48.13</v>
      </c>
      <c r="J8" s="640">
        <v>175.81</v>
      </c>
      <c r="K8" s="635"/>
      <c r="L8" s="655">
        <v>0.18</v>
      </c>
      <c r="M8" s="642">
        <v>0.68</v>
      </c>
      <c r="N8" s="642">
        <v>66.459999999999994</v>
      </c>
      <c r="O8" s="643">
        <v>12</v>
      </c>
      <c r="P8" s="655">
        <v>167.5</v>
      </c>
      <c r="Q8" s="642">
        <v>256.25</v>
      </c>
      <c r="R8" s="642">
        <v>48.75</v>
      </c>
      <c r="S8" s="656">
        <v>2.75</v>
      </c>
    </row>
    <row r="9" spans="1:20" s="625" customFormat="1" ht="23.25" customHeight="1">
      <c r="C9" s="657" t="s">
        <v>154</v>
      </c>
      <c r="D9" s="639"/>
      <c r="E9" s="630"/>
      <c r="F9" s="612">
        <v>30</v>
      </c>
      <c r="G9" s="613">
        <v>0.3</v>
      </c>
      <c r="H9" s="614">
        <v>24.6</v>
      </c>
      <c r="I9" s="615">
        <v>0.3</v>
      </c>
      <c r="J9" s="612">
        <v>224.4</v>
      </c>
      <c r="K9" s="616"/>
      <c r="L9" s="617"/>
      <c r="M9" s="614"/>
      <c r="N9" s="614">
        <v>195.9</v>
      </c>
      <c r="O9" s="615"/>
      <c r="P9" s="617">
        <v>3</v>
      </c>
      <c r="Q9" s="614">
        <v>6</v>
      </c>
      <c r="R9" s="614">
        <v>0</v>
      </c>
      <c r="S9" s="618">
        <v>0</v>
      </c>
    </row>
    <row r="10" spans="1:20" s="232" customFormat="1" ht="23.25" customHeight="1">
      <c r="B10" s="406">
        <v>376</v>
      </c>
      <c r="C10" s="709" t="s">
        <v>93</v>
      </c>
      <c r="D10" s="710"/>
      <c r="E10" s="711"/>
      <c r="F10" s="246">
        <v>200</v>
      </c>
      <c r="G10" s="247">
        <v>0.4</v>
      </c>
      <c r="H10" s="248">
        <v>0.27</v>
      </c>
      <c r="I10" s="249">
        <v>0.27</v>
      </c>
      <c r="J10" s="246">
        <v>72.8</v>
      </c>
      <c r="K10" s="283"/>
      <c r="L10" s="251">
        <v>0.01</v>
      </c>
      <c r="M10" s="252">
        <v>100</v>
      </c>
      <c r="N10" s="252"/>
      <c r="O10" s="253"/>
      <c r="P10" s="251">
        <v>7.73</v>
      </c>
      <c r="Q10" s="252">
        <v>2.13</v>
      </c>
      <c r="R10" s="252">
        <v>2.67</v>
      </c>
      <c r="S10" s="254">
        <v>0.53</v>
      </c>
    </row>
    <row r="11" spans="1:20" s="232" customFormat="1" ht="22.5" customHeight="1">
      <c r="C11" s="374" t="s">
        <v>29</v>
      </c>
      <c r="D11" s="286"/>
      <c r="E11" s="286"/>
      <c r="F11" s="257">
        <v>50</v>
      </c>
      <c r="G11" s="258">
        <v>3.95</v>
      </c>
      <c r="H11" s="259">
        <v>0.5</v>
      </c>
      <c r="I11" s="260">
        <v>24.15</v>
      </c>
      <c r="J11" s="257">
        <v>116.9</v>
      </c>
      <c r="K11" s="240"/>
      <c r="L11" s="287">
        <v>0.05</v>
      </c>
      <c r="M11" s="259"/>
      <c r="N11" s="259"/>
      <c r="O11" s="260">
        <v>0.65</v>
      </c>
      <c r="P11" s="287">
        <v>11.5</v>
      </c>
      <c r="Q11" s="259">
        <v>43.5</v>
      </c>
      <c r="R11" s="259">
        <v>16.5</v>
      </c>
      <c r="S11" s="288">
        <v>0.55000000000000004</v>
      </c>
    </row>
    <row r="12" spans="1:20" s="232" customFormat="1" ht="20.25" hidden="1">
      <c r="A12" s="692"/>
      <c r="B12" s="681"/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1"/>
      <c r="R12" s="681"/>
      <c r="S12" s="681"/>
      <c r="T12" s="681"/>
    </row>
    <row r="13" spans="1:20" s="232" customFormat="1" ht="20.25" hidden="1">
      <c r="A13" s="681"/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  <c r="Q13" s="681"/>
      <c r="R13" s="681"/>
      <c r="S13" s="681"/>
      <c r="T13" s="681"/>
    </row>
    <row r="14" spans="1:20" s="232" customFormat="1" ht="21" thickBot="1">
      <c r="C14" s="375"/>
      <c r="D14" s="376"/>
      <c r="E14" s="376" t="s">
        <v>30</v>
      </c>
      <c r="F14" s="377"/>
      <c r="G14" s="378">
        <f>SUM(G8:G13)</f>
        <v>14.900000000000002</v>
      </c>
      <c r="H14" s="378">
        <f>SUM(H8:H13)</f>
        <v>38.870000000000005</v>
      </c>
      <c r="I14" s="378">
        <f>I8+I9+I11+I12</f>
        <v>72.58</v>
      </c>
      <c r="J14" s="379">
        <v>587.70000000000005</v>
      </c>
      <c r="K14" s="380">
        <v>0.25</v>
      </c>
      <c r="L14" s="381">
        <f t="shared" ref="L14:S14" si="0">SUM(L8:L13)</f>
        <v>0.24</v>
      </c>
      <c r="M14" s="332">
        <f t="shared" si="0"/>
        <v>100.68</v>
      </c>
      <c r="N14" s="332">
        <f t="shared" si="0"/>
        <v>262.36</v>
      </c>
      <c r="O14" s="332">
        <f t="shared" si="0"/>
        <v>12.65</v>
      </c>
      <c r="P14" s="381">
        <f t="shared" si="0"/>
        <v>189.73</v>
      </c>
      <c r="Q14" s="332">
        <f t="shared" si="0"/>
        <v>307.88</v>
      </c>
      <c r="R14" s="332">
        <f t="shared" si="0"/>
        <v>67.92</v>
      </c>
      <c r="S14" s="382">
        <f t="shared" si="0"/>
        <v>3.83</v>
      </c>
    </row>
    <row r="15" spans="1:20" s="232" customFormat="1" ht="21" thickBot="1">
      <c r="C15" s="270" t="s">
        <v>31</v>
      </c>
      <c r="D15" s="271"/>
      <c r="E15" s="272"/>
      <c r="F15" s="273"/>
      <c r="G15" s="274"/>
      <c r="H15" s="274"/>
      <c r="I15" s="274"/>
      <c r="J15" s="273"/>
      <c r="K15" s="275"/>
      <c r="L15" s="276"/>
      <c r="M15" s="274"/>
      <c r="N15" s="274"/>
      <c r="O15" s="274"/>
      <c r="P15" s="276"/>
      <c r="Q15" s="274"/>
      <c r="R15" s="274"/>
      <c r="S15" s="277"/>
    </row>
    <row r="16" spans="1:20" s="625" customFormat="1" ht="22.5" customHeight="1">
      <c r="B16" s="625">
        <v>37</v>
      </c>
      <c r="C16" s="626" t="s">
        <v>94</v>
      </c>
      <c r="D16" s="627"/>
      <c r="E16" s="628"/>
      <c r="F16" s="612">
        <v>100</v>
      </c>
      <c r="G16" s="613">
        <v>1.7</v>
      </c>
      <c r="H16" s="614">
        <v>5.3</v>
      </c>
      <c r="I16" s="615">
        <v>10.5</v>
      </c>
      <c r="J16" s="612">
        <v>97</v>
      </c>
      <c r="K16" s="616"/>
      <c r="L16" s="617">
        <v>0.08</v>
      </c>
      <c r="M16" s="614">
        <v>13.17</v>
      </c>
      <c r="N16" s="614">
        <v>0</v>
      </c>
      <c r="O16" s="615">
        <v>23.35</v>
      </c>
      <c r="P16" s="617">
        <v>18.329999999999998</v>
      </c>
      <c r="Q16" s="614">
        <v>48.33</v>
      </c>
      <c r="R16" s="614">
        <v>23.67</v>
      </c>
      <c r="S16" s="618">
        <v>4</v>
      </c>
    </row>
    <row r="17" spans="1:20" s="232" customFormat="1" ht="24" customHeight="1">
      <c r="B17" s="232">
        <v>99</v>
      </c>
      <c r="C17" s="709" t="s">
        <v>95</v>
      </c>
      <c r="D17" s="710"/>
      <c r="E17" s="711"/>
      <c r="F17" s="281">
        <v>250</v>
      </c>
      <c r="G17" s="282">
        <v>2.2799999999999998</v>
      </c>
      <c r="H17" s="252">
        <v>2.33</v>
      </c>
      <c r="I17" s="253">
        <v>11.25</v>
      </c>
      <c r="J17" s="281">
        <v>90.03</v>
      </c>
      <c r="K17" s="283"/>
      <c r="L17" s="251">
        <v>0.04</v>
      </c>
      <c r="M17" s="252">
        <v>10.63</v>
      </c>
      <c r="N17" s="252"/>
      <c r="O17" s="253">
        <v>2.4300000000000002</v>
      </c>
      <c r="P17" s="251">
        <v>43.25</v>
      </c>
      <c r="Q17" s="252">
        <v>188.25</v>
      </c>
      <c r="R17" s="252">
        <v>27.5</v>
      </c>
      <c r="S17" s="254">
        <v>0.83</v>
      </c>
    </row>
    <row r="18" spans="1:20" s="232" customFormat="1" ht="24" customHeight="1">
      <c r="B18" s="232">
        <v>273</v>
      </c>
      <c r="C18" s="278" t="s">
        <v>96</v>
      </c>
      <c r="D18" s="279"/>
      <c r="E18" s="280"/>
      <c r="F18" s="281">
        <v>90</v>
      </c>
      <c r="G18" s="282">
        <v>7.16</v>
      </c>
      <c r="H18" s="252">
        <v>11.22</v>
      </c>
      <c r="I18" s="253">
        <v>56.13</v>
      </c>
      <c r="J18" s="281">
        <v>237.39</v>
      </c>
      <c r="K18" s="250"/>
      <c r="L18" s="251">
        <v>0.1</v>
      </c>
      <c r="M18" s="252">
        <v>0.33</v>
      </c>
      <c r="N18" s="252">
        <v>5.91</v>
      </c>
      <c r="O18" s="253">
        <v>1.18</v>
      </c>
      <c r="P18" s="251">
        <v>43.69</v>
      </c>
      <c r="Q18" s="252">
        <v>177.18</v>
      </c>
      <c r="R18" s="252">
        <v>33.75</v>
      </c>
      <c r="S18" s="254">
        <v>2.36</v>
      </c>
    </row>
    <row r="19" spans="1:20" s="232" customFormat="1" ht="24" customHeight="1">
      <c r="B19" s="232">
        <v>312</v>
      </c>
      <c r="C19" s="284" t="s">
        <v>57</v>
      </c>
      <c r="D19" s="285"/>
      <c r="E19" s="286"/>
      <c r="F19" s="257">
        <v>200</v>
      </c>
      <c r="G19" s="258">
        <v>4.0999999999999996</v>
      </c>
      <c r="H19" s="259">
        <v>3.1</v>
      </c>
      <c r="I19" s="260">
        <v>35.17</v>
      </c>
      <c r="J19" s="257">
        <v>146.30000000000001</v>
      </c>
      <c r="K19" s="275"/>
      <c r="L19" s="287">
        <v>1.54</v>
      </c>
      <c r="M19" s="259">
        <v>5</v>
      </c>
      <c r="N19" s="259">
        <v>44.2</v>
      </c>
      <c r="O19" s="260">
        <v>0.2</v>
      </c>
      <c r="P19" s="287">
        <v>51</v>
      </c>
      <c r="Q19" s="259">
        <v>102.6</v>
      </c>
      <c r="R19" s="259">
        <v>35.6</v>
      </c>
      <c r="S19" s="288">
        <v>1.1399999999999999</v>
      </c>
    </row>
    <row r="20" spans="1:20" s="232" customFormat="1" ht="21" customHeight="1">
      <c r="B20" s="232">
        <v>389</v>
      </c>
      <c r="C20" s="702" t="s">
        <v>97</v>
      </c>
      <c r="D20" s="703"/>
      <c r="E20" s="704"/>
      <c r="F20" s="257">
        <v>200</v>
      </c>
      <c r="G20" s="258">
        <v>1</v>
      </c>
      <c r="H20" s="259"/>
      <c r="I20" s="260">
        <v>20.2</v>
      </c>
      <c r="J20" s="257">
        <v>84.8</v>
      </c>
      <c r="K20" s="275"/>
      <c r="L20" s="287">
        <v>2.1999999999999999E-2</v>
      </c>
      <c r="M20" s="259">
        <v>4</v>
      </c>
      <c r="N20" s="259"/>
      <c r="O20" s="260"/>
      <c r="P20" s="287">
        <v>14</v>
      </c>
      <c r="Q20" s="259">
        <v>14</v>
      </c>
      <c r="R20" s="259">
        <v>8</v>
      </c>
      <c r="S20" s="288">
        <v>2.8</v>
      </c>
    </row>
    <row r="21" spans="1:20" s="232" customFormat="1" ht="22.5" customHeight="1">
      <c r="C21" s="374" t="s">
        <v>29</v>
      </c>
      <c r="D21" s="286"/>
      <c r="E21" s="286"/>
      <c r="F21" s="257">
        <v>50</v>
      </c>
      <c r="G21" s="258">
        <v>3.95</v>
      </c>
      <c r="H21" s="259">
        <v>0.5</v>
      </c>
      <c r="I21" s="260">
        <v>24.15</v>
      </c>
      <c r="J21" s="257">
        <v>116.9</v>
      </c>
      <c r="K21" s="240"/>
      <c r="L21" s="287">
        <v>0.05</v>
      </c>
      <c r="M21" s="259"/>
      <c r="N21" s="259"/>
      <c r="O21" s="260">
        <v>0.65</v>
      </c>
      <c r="P21" s="287">
        <v>11.5</v>
      </c>
      <c r="Q21" s="259">
        <v>43.5</v>
      </c>
      <c r="R21" s="259">
        <v>16.5</v>
      </c>
      <c r="S21" s="288">
        <v>0.55000000000000004</v>
      </c>
    </row>
    <row r="22" spans="1:20" s="232" customFormat="1" ht="23.25" customHeight="1">
      <c r="C22" s="702" t="s">
        <v>35</v>
      </c>
      <c r="D22" s="703"/>
      <c r="E22" s="704"/>
      <c r="F22" s="257">
        <v>20</v>
      </c>
      <c r="G22" s="258">
        <v>1.58</v>
      </c>
      <c r="H22" s="259">
        <v>0.2</v>
      </c>
      <c r="I22" s="260">
        <v>9.66</v>
      </c>
      <c r="J22" s="257">
        <v>46.76</v>
      </c>
      <c r="K22" s="240"/>
      <c r="L22" s="241">
        <v>0.02</v>
      </c>
      <c r="M22" s="238"/>
      <c r="N22" s="238"/>
      <c r="O22" s="239">
        <v>0.26</v>
      </c>
      <c r="P22" s="241">
        <v>4.5999999999999996</v>
      </c>
      <c r="Q22" s="238">
        <v>17.399999999999999</v>
      </c>
      <c r="R22" s="238">
        <v>6.6</v>
      </c>
      <c r="S22" s="242">
        <v>0.22</v>
      </c>
    </row>
    <row r="23" spans="1:20" s="232" customFormat="1" ht="21" thickBot="1">
      <c r="C23" s="693"/>
      <c r="D23" s="694"/>
      <c r="E23" s="695"/>
      <c r="F23" s="257"/>
      <c r="G23" s="258"/>
      <c r="H23" s="259"/>
      <c r="I23" s="260"/>
      <c r="J23" s="257"/>
      <c r="K23" s="275"/>
      <c r="L23" s="287"/>
      <c r="M23" s="259"/>
      <c r="N23" s="259"/>
      <c r="O23" s="260"/>
      <c r="P23" s="287"/>
      <c r="Q23" s="259"/>
      <c r="R23" s="259"/>
      <c r="S23" s="288"/>
    </row>
    <row r="24" spans="1:20" s="232" customFormat="1" ht="21" thickBot="1">
      <c r="C24" s="289"/>
      <c r="D24" s="290"/>
      <c r="E24" s="290" t="s">
        <v>30</v>
      </c>
      <c r="F24" s="291"/>
      <c r="G24" s="292">
        <f>SUM(G16:G23)</f>
        <v>21.770000000000003</v>
      </c>
      <c r="H24" s="292">
        <f>SUM(H16:H23)</f>
        <v>22.650000000000002</v>
      </c>
      <c r="I24" s="292">
        <f>I22+I21+I20+I19+I18+I17+I16</f>
        <v>167.06</v>
      </c>
      <c r="J24" s="293">
        <f>SUM(J16:J23)</f>
        <v>819.18</v>
      </c>
      <c r="K24" s="294">
        <v>0.35</v>
      </c>
      <c r="L24" s="295">
        <f t="shared" ref="L24:S24" si="1">SUM(L16:L23)</f>
        <v>1.8520000000000001</v>
      </c>
      <c r="M24" s="292">
        <f t="shared" si="1"/>
        <v>33.129999999999995</v>
      </c>
      <c r="N24" s="292">
        <f t="shared" si="1"/>
        <v>50.11</v>
      </c>
      <c r="O24" s="292">
        <f t="shared" si="1"/>
        <v>28.07</v>
      </c>
      <c r="P24" s="295">
        <f t="shared" si="1"/>
        <v>186.36999999999998</v>
      </c>
      <c r="Q24" s="292">
        <f t="shared" si="1"/>
        <v>591.26</v>
      </c>
      <c r="R24" s="292">
        <f t="shared" si="1"/>
        <v>151.62</v>
      </c>
      <c r="S24" s="296">
        <f t="shared" si="1"/>
        <v>11.9</v>
      </c>
    </row>
    <row r="25" spans="1:20" s="232" customFormat="1" ht="20.25" hidden="1">
      <c r="A25" s="692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1"/>
    </row>
    <row r="26" spans="1:20" s="232" customFormat="1" ht="20.25" hidden="1">
      <c r="A26" s="681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</row>
    <row r="27" spans="1:20" s="232" customFormat="1" ht="20.25" hidden="1">
      <c r="A27" s="681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81"/>
      <c r="T27" s="681"/>
    </row>
    <row r="28" spans="1:20" s="232" customFormat="1" ht="20.25" hidden="1">
      <c r="A28" s="681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</row>
    <row r="29" spans="1:20" s="232" customFormat="1" ht="0.75" hidden="1" customHeight="1">
      <c r="C29" s="407"/>
      <c r="D29" s="272"/>
      <c r="E29" s="407"/>
      <c r="F29" s="275"/>
      <c r="G29" s="339"/>
      <c r="H29" s="339"/>
      <c r="I29" s="339"/>
      <c r="J29" s="275"/>
      <c r="K29" s="408"/>
      <c r="L29" s="409"/>
      <c r="M29" s="410"/>
      <c r="N29" s="410"/>
      <c r="O29" s="411"/>
      <c r="P29" s="409"/>
      <c r="Q29" s="410"/>
      <c r="R29" s="410"/>
      <c r="S29" s="412"/>
    </row>
    <row r="30" spans="1:20" s="232" customFormat="1" ht="21" thickBot="1">
      <c r="C30" s="289"/>
      <c r="D30" s="290"/>
      <c r="E30" s="290"/>
      <c r="F30" s="293"/>
      <c r="G30" s="292"/>
      <c r="H30" s="292"/>
      <c r="I30" s="292"/>
      <c r="J30" s="293"/>
      <c r="K30" s="413"/>
      <c r="L30" s="414"/>
      <c r="M30" s="415"/>
      <c r="N30" s="415"/>
      <c r="O30" s="416"/>
      <c r="P30" s="417"/>
      <c r="Q30" s="415"/>
      <c r="R30" s="415"/>
      <c r="S30" s="418"/>
    </row>
    <row r="31" spans="1:20" s="232" customFormat="1" ht="21" thickBot="1">
      <c r="C31" s="322"/>
      <c r="D31" s="323"/>
      <c r="E31" s="336" t="s">
        <v>37</v>
      </c>
      <c r="F31" s="419"/>
      <c r="G31" s="336">
        <f>G14+G24</f>
        <v>36.67</v>
      </c>
      <c r="H31" s="336">
        <f>H14+H24+H29</f>
        <v>61.52000000000001</v>
      </c>
      <c r="I31" s="420">
        <f>I29+I24+I14</f>
        <v>239.64</v>
      </c>
      <c r="J31" s="421" t="s">
        <v>38</v>
      </c>
      <c r="K31" s="421" t="s">
        <v>39</v>
      </c>
      <c r="L31" s="422">
        <f t="shared" ref="L31:S31" si="2">L14+L24+L29</f>
        <v>2.0920000000000001</v>
      </c>
      <c r="M31" s="423">
        <f t="shared" si="2"/>
        <v>133.81</v>
      </c>
      <c r="N31" s="423">
        <f t="shared" si="2"/>
        <v>312.47000000000003</v>
      </c>
      <c r="O31" s="423">
        <f t="shared" si="2"/>
        <v>40.72</v>
      </c>
      <c r="P31" s="423">
        <f t="shared" si="2"/>
        <v>376.09999999999997</v>
      </c>
      <c r="Q31" s="423">
        <f t="shared" si="2"/>
        <v>899.14</v>
      </c>
      <c r="R31" s="423">
        <f t="shared" si="2"/>
        <v>219.54000000000002</v>
      </c>
      <c r="S31" s="424">
        <f t="shared" si="2"/>
        <v>15.73</v>
      </c>
    </row>
    <row r="32" spans="1:20" s="232" customFormat="1" ht="20.25">
      <c r="C32" s="306"/>
      <c r="D32" s="307"/>
      <c r="E32" s="307"/>
      <c r="F32" s="308"/>
      <c r="G32" s="309"/>
      <c r="H32" s="309"/>
      <c r="I32" s="309"/>
      <c r="J32" s="310">
        <f>J14+J24+J29</f>
        <v>1406.88</v>
      </c>
      <c r="K32" s="311">
        <f>K14+K24+K29</f>
        <v>0.6</v>
      </c>
      <c r="L32" s="312"/>
      <c r="M32" s="313"/>
      <c r="N32" s="313"/>
      <c r="O32" s="313"/>
      <c r="P32" s="313"/>
      <c r="Q32" s="313"/>
      <c r="R32" s="313"/>
      <c r="S32" s="314"/>
    </row>
    <row r="33" spans="1:20" s="232" customFormat="1" ht="20.25">
      <c r="C33" s="315"/>
      <c r="D33" s="316"/>
      <c r="E33" s="316"/>
      <c r="F33" s="317"/>
      <c r="G33" s="318"/>
      <c r="H33" s="318"/>
      <c r="I33" s="318"/>
      <c r="J33" s="319"/>
      <c r="K33" s="319"/>
      <c r="L33" s="320"/>
      <c r="M33" s="318"/>
      <c r="N33" s="318"/>
      <c r="O33" s="318"/>
      <c r="P33" s="320"/>
      <c r="Q33" s="318"/>
      <c r="R33" s="318"/>
      <c r="S33" s="321"/>
    </row>
    <row r="34" spans="1:20" s="232" customFormat="1" ht="20.25">
      <c r="C34" s="322" t="s">
        <v>98</v>
      </c>
      <c r="D34" s="323"/>
      <c r="E34" s="323"/>
      <c r="F34" s="324"/>
      <c r="G34" s="325"/>
      <c r="H34" s="325"/>
      <c r="I34" s="325"/>
      <c r="J34" s="326"/>
      <c r="K34" s="326"/>
      <c r="L34" s="327"/>
      <c r="M34" s="325"/>
      <c r="N34" s="325"/>
      <c r="O34" s="325"/>
      <c r="P34" s="327"/>
      <c r="Q34" s="325"/>
      <c r="R34" s="325"/>
      <c r="S34" s="325"/>
    </row>
    <row r="35" spans="1:20" s="232" customFormat="1" ht="20.25">
      <c r="C35" s="328" t="str">
        <f>C4</f>
        <v>День       :  9</v>
      </c>
      <c r="D35" s="329"/>
      <c r="E35" s="329"/>
      <c r="F35" s="330" t="s">
        <v>2</v>
      </c>
      <c r="G35" s="331"/>
      <c r="H35" s="332" t="s">
        <v>3</v>
      </c>
      <c r="I35" s="307"/>
      <c r="J35" s="333" t="s">
        <v>4</v>
      </c>
      <c r="K35" s="333"/>
      <c r="L35" s="306"/>
      <c r="M35" s="307" t="s">
        <v>5</v>
      </c>
      <c r="N35" s="307"/>
      <c r="O35" s="307"/>
      <c r="P35" s="334" t="s">
        <v>6</v>
      </c>
      <c r="Q35" s="307"/>
      <c r="R35" s="307"/>
      <c r="S35" s="307"/>
    </row>
    <row r="36" spans="1:20" s="232" customFormat="1" ht="20.25">
      <c r="C36" s="335" t="s">
        <v>40</v>
      </c>
      <c r="D36" s="336"/>
      <c r="E36" s="323"/>
      <c r="F36" s="273" t="s">
        <v>8</v>
      </c>
      <c r="G36" s="337" t="s">
        <v>9</v>
      </c>
      <c r="H36" s="326" t="s">
        <v>10</v>
      </c>
      <c r="I36" s="327" t="s">
        <v>11</v>
      </c>
      <c r="J36" s="273" t="s">
        <v>12</v>
      </c>
      <c r="K36" s="240"/>
      <c r="L36" s="338" t="s">
        <v>13</v>
      </c>
      <c r="M36" s="339" t="s">
        <v>14</v>
      </c>
      <c r="N36" s="743" t="s">
        <v>169</v>
      </c>
      <c r="O36" s="339" t="s">
        <v>16</v>
      </c>
      <c r="P36" s="338" t="s">
        <v>17</v>
      </c>
      <c r="Q36" s="339" t="s">
        <v>18</v>
      </c>
      <c r="R36" s="339" t="s">
        <v>19</v>
      </c>
      <c r="S36" s="339" t="s">
        <v>20</v>
      </c>
    </row>
    <row r="37" spans="1:20" s="232" customFormat="1" ht="0.75" customHeight="1">
      <c r="C37" s="340"/>
      <c r="D37" s="340"/>
      <c r="E37" s="341"/>
      <c r="F37" s="342"/>
      <c r="G37" s="343"/>
      <c r="H37" s="343"/>
      <c r="I37" s="343"/>
      <c r="J37" s="344"/>
      <c r="K37" s="344"/>
      <c r="L37" s="345"/>
      <c r="M37" s="343"/>
      <c r="N37" s="343"/>
      <c r="O37" s="343"/>
      <c r="P37" s="345"/>
      <c r="Q37" s="343"/>
      <c r="R37" s="343"/>
      <c r="S37" s="343"/>
    </row>
    <row r="38" spans="1:20" s="232" customFormat="1" ht="21" thickBot="1">
      <c r="C38" s="270" t="s">
        <v>21</v>
      </c>
      <c r="D38" s="346"/>
      <c r="E38" s="272"/>
      <c r="F38" s="273"/>
      <c r="G38" s="347"/>
      <c r="H38" s="347"/>
      <c r="I38" s="347"/>
      <c r="J38" s="240"/>
      <c r="K38" s="240"/>
      <c r="L38" s="348"/>
      <c r="M38" s="347"/>
      <c r="N38" s="347"/>
      <c r="O38" s="347"/>
      <c r="P38" s="383"/>
      <c r="Q38" s="384"/>
      <c r="R38" s="384"/>
      <c r="S38" s="385"/>
    </row>
    <row r="39" spans="1:20" s="625" customFormat="1" ht="26.25" customHeight="1">
      <c r="B39" s="625">
        <v>16</v>
      </c>
      <c r="C39" s="638" t="s">
        <v>157</v>
      </c>
      <c r="D39" s="639"/>
      <c r="E39" s="654"/>
      <c r="F39" s="640">
        <v>250</v>
      </c>
      <c r="G39" s="641">
        <v>10.25</v>
      </c>
      <c r="H39" s="642">
        <v>13.5</v>
      </c>
      <c r="I39" s="643">
        <v>48.13</v>
      </c>
      <c r="J39" s="640">
        <v>175.81</v>
      </c>
      <c r="K39" s="635"/>
      <c r="L39" s="655">
        <v>0.18</v>
      </c>
      <c r="M39" s="642">
        <v>0.68</v>
      </c>
      <c r="N39" s="642">
        <v>66.459999999999994</v>
      </c>
      <c r="O39" s="643">
        <v>12</v>
      </c>
      <c r="P39" s="655">
        <v>167.5</v>
      </c>
      <c r="Q39" s="642">
        <v>256.25</v>
      </c>
      <c r="R39" s="642">
        <v>48.75</v>
      </c>
      <c r="S39" s="656">
        <v>2.75</v>
      </c>
    </row>
    <row r="40" spans="1:20" s="625" customFormat="1" ht="23.25" customHeight="1">
      <c r="C40" s="657" t="s">
        <v>154</v>
      </c>
      <c r="D40" s="639"/>
      <c r="E40" s="630"/>
      <c r="F40" s="612">
        <v>30</v>
      </c>
      <c r="G40" s="613">
        <v>0.3</v>
      </c>
      <c r="H40" s="614">
        <v>24.6</v>
      </c>
      <c r="I40" s="615">
        <v>0.3</v>
      </c>
      <c r="J40" s="612">
        <v>224.4</v>
      </c>
      <c r="K40" s="616"/>
      <c r="L40" s="617"/>
      <c r="M40" s="614"/>
      <c r="N40" s="614">
        <v>195.9</v>
      </c>
      <c r="O40" s="615"/>
      <c r="P40" s="617">
        <v>3</v>
      </c>
      <c r="Q40" s="614">
        <v>6</v>
      </c>
      <c r="R40" s="614">
        <v>0</v>
      </c>
      <c r="S40" s="618">
        <v>0</v>
      </c>
    </row>
    <row r="41" spans="1:20" s="232" customFormat="1" ht="23.25" customHeight="1">
      <c r="B41" s="406">
        <v>376</v>
      </c>
      <c r="C41" s="709" t="s">
        <v>93</v>
      </c>
      <c r="D41" s="710"/>
      <c r="E41" s="711"/>
      <c r="F41" s="246">
        <v>200</v>
      </c>
      <c r="G41" s="247">
        <v>0.4</v>
      </c>
      <c r="H41" s="248">
        <v>0.27</v>
      </c>
      <c r="I41" s="249">
        <v>0.27</v>
      </c>
      <c r="J41" s="246">
        <v>72.8</v>
      </c>
      <c r="K41" s="283"/>
      <c r="L41" s="251">
        <v>0.01</v>
      </c>
      <c r="M41" s="252">
        <v>100</v>
      </c>
      <c r="N41" s="252"/>
      <c r="O41" s="253"/>
      <c r="P41" s="251">
        <v>7.73</v>
      </c>
      <c r="Q41" s="252">
        <v>2.13</v>
      </c>
      <c r="R41" s="252">
        <v>2.67</v>
      </c>
      <c r="S41" s="254">
        <v>0.53</v>
      </c>
    </row>
    <row r="42" spans="1:20" s="232" customFormat="1" ht="22.5" customHeight="1">
      <c r="C42" s="374" t="s">
        <v>29</v>
      </c>
      <c r="D42" s="286"/>
      <c r="E42" s="286"/>
      <c r="F42" s="257">
        <v>50</v>
      </c>
      <c r="G42" s="258">
        <v>3.95</v>
      </c>
      <c r="H42" s="259">
        <v>0.5</v>
      </c>
      <c r="I42" s="260">
        <v>24.15</v>
      </c>
      <c r="J42" s="257">
        <v>116.9</v>
      </c>
      <c r="K42" s="240"/>
      <c r="L42" s="287">
        <v>0.05</v>
      </c>
      <c r="M42" s="259"/>
      <c r="N42" s="259"/>
      <c r="O42" s="260">
        <v>0.65</v>
      </c>
      <c r="P42" s="287">
        <v>11.5</v>
      </c>
      <c r="Q42" s="259">
        <v>43.5</v>
      </c>
      <c r="R42" s="259">
        <v>16.5</v>
      </c>
      <c r="S42" s="288">
        <v>0.55000000000000004</v>
      </c>
    </row>
    <row r="43" spans="1:20" s="232" customFormat="1" ht="20.25" hidden="1">
      <c r="A43" s="692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  <c r="N43" s="681"/>
      <c r="O43" s="681"/>
      <c r="P43" s="681"/>
      <c r="Q43" s="681"/>
      <c r="R43" s="681"/>
      <c r="S43" s="681"/>
      <c r="T43" s="681"/>
    </row>
    <row r="44" spans="1:20" s="232" customFormat="1" ht="20.25" hidden="1">
      <c r="A44" s="681"/>
      <c r="B44" s="681"/>
      <c r="C44" s="681"/>
      <c r="D44" s="681"/>
      <c r="E44" s="681"/>
      <c r="F44" s="681"/>
      <c r="G44" s="681"/>
      <c r="H44" s="681"/>
      <c r="I44" s="681"/>
      <c r="J44" s="681"/>
      <c r="K44" s="681"/>
      <c r="L44" s="681"/>
      <c r="M44" s="681"/>
      <c r="N44" s="681"/>
      <c r="O44" s="681"/>
      <c r="P44" s="681"/>
      <c r="Q44" s="681"/>
      <c r="R44" s="681"/>
      <c r="S44" s="681"/>
      <c r="T44" s="681"/>
    </row>
    <row r="45" spans="1:20" s="232" customFormat="1" ht="21" thickBot="1">
      <c r="C45" s="375"/>
      <c r="D45" s="376"/>
      <c r="E45" s="376" t="s">
        <v>30</v>
      </c>
      <c r="F45" s="377"/>
      <c r="G45" s="378">
        <f>SUM(G39:G44)</f>
        <v>14.900000000000002</v>
      </c>
      <c r="H45" s="378">
        <f>SUM(H39:H44)</f>
        <v>38.870000000000005</v>
      </c>
      <c r="I45" s="378">
        <f>SUM(I39:I44)</f>
        <v>72.849999999999994</v>
      </c>
      <c r="J45" s="379">
        <v>678.3</v>
      </c>
      <c r="K45" s="380">
        <v>0.25</v>
      </c>
      <c r="L45" s="381">
        <f t="shared" ref="L45:S45" si="3">SUM(L39:L44)</f>
        <v>0.24</v>
      </c>
      <c r="M45" s="332">
        <f t="shared" si="3"/>
        <v>100.68</v>
      </c>
      <c r="N45" s="332">
        <f t="shared" si="3"/>
        <v>262.36</v>
      </c>
      <c r="O45" s="332">
        <f t="shared" si="3"/>
        <v>12.65</v>
      </c>
      <c r="P45" s="381">
        <f t="shared" si="3"/>
        <v>189.73</v>
      </c>
      <c r="Q45" s="332">
        <f t="shared" si="3"/>
        <v>307.88</v>
      </c>
      <c r="R45" s="332">
        <f t="shared" si="3"/>
        <v>67.92</v>
      </c>
      <c r="S45" s="382">
        <f t="shared" si="3"/>
        <v>3.83</v>
      </c>
    </row>
    <row r="46" spans="1:20" s="232" customFormat="1" ht="21" thickBot="1">
      <c r="C46" s="270" t="s">
        <v>31</v>
      </c>
      <c r="D46" s="271"/>
      <c r="E46" s="272"/>
      <c r="F46" s="273"/>
      <c r="G46" s="274"/>
      <c r="H46" s="274"/>
      <c r="I46" s="274"/>
      <c r="J46" s="273"/>
      <c r="K46" s="275"/>
      <c r="L46" s="276"/>
      <c r="M46" s="274"/>
      <c r="N46" s="274"/>
      <c r="O46" s="274"/>
      <c r="P46" s="276"/>
      <c r="Q46" s="274"/>
      <c r="R46" s="274"/>
      <c r="S46" s="277"/>
    </row>
    <row r="47" spans="1:20" s="625" customFormat="1" ht="22.5" customHeight="1">
      <c r="B47" s="625">
        <v>37</v>
      </c>
      <c r="C47" s="626" t="s">
        <v>94</v>
      </c>
      <c r="D47" s="627"/>
      <c r="E47" s="628"/>
      <c r="F47" s="612">
        <v>100</v>
      </c>
      <c r="G47" s="613">
        <v>1.7</v>
      </c>
      <c r="H47" s="614">
        <v>5.3</v>
      </c>
      <c r="I47" s="615">
        <v>10.5</v>
      </c>
      <c r="J47" s="612">
        <v>97</v>
      </c>
      <c r="K47" s="616"/>
      <c r="L47" s="617">
        <v>0.08</v>
      </c>
      <c r="M47" s="614">
        <v>13.17</v>
      </c>
      <c r="N47" s="614">
        <v>0</v>
      </c>
      <c r="O47" s="615">
        <v>23.35</v>
      </c>
      <c r="P47" s="617">
        <v>18.329999999999998</v>
      </c>
      <c r="Q47" s="614">
        <v>48.33</v>
      </c>
      <c r="R47" s="614">
        <v>23.67</v>
      </c>
      <c r="S47" s="618">
        <v>4</v>
      </c>
    </row>
    <row r="48" spans="1:20" s="232" customFormat="1" ht="23.25" customHeight="1">
      <c r="B48" s="232">
        <v>99</v>
      </c>
      <c r="C48" s="709" t="s">
        <v>95</v>
      </c>
      <c r="D48" s="710"/>
      <c r="E48" s="711"/>
      <c r="F48" s="281">
        <v>250</v>
      </c>
      <c r="G48" s="282">
        <v>2.2799999999999998</v>
      </c>
      <c r="H48" s="252">
        <v>2.33</v>
      </c>
      <c r="I48" s="253">
        <v>11.25</v>
      </c>
      <c r="J48" s="281">
        <v>90.03</v>
      </c>
      <c r="K48" s="283"/>
      <c r="L48" s="251">
        <v>0.04</v>
      </c>
      <c r="M48" s="252">
        <v>10.63</v>
      </c>
      <c r="N48" s="252"/>
      <c r="O48" s="253">
        <v>2.4300000000000002</v>
      </c>
      <c r="P48" s="251">
        <v>43.25</v>
      </c>
      <c r="Q48" s="252">
        <v>188.25</v>
      </c>
      <c r="R48" s="252">
        <v>27.5</v>
      </c>
      <c r="S48" s="254">
        <v>0.83</v>
      </c>
    </row>
    <row r="49" spans="1:20" s="232" customFormat="1" ht="24" customHeight="1">
      <c r="B49" s="232">
        <v>273</v>
      </c>
      <c r="C49" s="278" t="s">
        <v>96</v>
      </c>
      <c r="D49" s="279"/>
      <c r="E49" s="280"/>
      <c r="F49" s="281">
        <v>90</v>
      </c>
      <c r="G49" s="282">
        <v>7.16</v>
      </c>
      <c r="H49" s="252">
        <v>11.22</v>
      </c>
      <c r="I49" s="253">
        <v>56.13</v>
      </c>
      <c r="J49" s="281">
        <v>237.39</v>
      </c>
      <c r="K49" s="250"/>
      <c r="L49" s="251">
        <v>0.1</v>
      </c>
      <c r="M49" s="252">
        <v>0.33</v>
      </c>
      <c r="N49" s="252">
        <v>5.91</v>
      </c>
      <c r="O49" s="253">
        <v>1.18</v>
      </c>
      <c r="P49" s="251">
        <v>43.69</v>
      </c>
      <c r="Q49" s="252">
        <v>177.18</v>
      </c>
      <c r="R49" s="252">
        <v>33.75</v>
      </c>
      <c r="S49" s="254">
        <v>2.36</v>
      </c>
    </row>
    <row r="50" spans="1:20" s="232" customFormat="1" ht="24" customHeight="1">
      <c r="B50" s="232">
        <v>312</v>
      </c>
      <c r="C50" s="284" t="s">
        <v>57</v>
      </c>
      <c r="D50" s="285"/>
      <c r="E50" s="286"/>
      <c r="F50" s="257">
        <v>200</v>
      </c>
      <c r="G50" s="258">
        <v>4.0999999999999996</v>
      </c>
      <c r="H50" s="259">
        <v>3.1</v>
      </c>
      <c r="I50" s="260">
        <v>35.17</v>
      </c>
      <c r="J50" s="257">
        <v>146.30000000000001</v>
      </c>
      <c r="K50" s="275"/>
      <c r="L50" s="287">
        <v>1.54</v>
      </c>
      <c r="M50" s="259">
        <v>5</v>
      </c>
      <c r="N50" s="259">
        <v>44.2</v>
      </c>
      <c r="O50" s="260">
        <v>0.2</v>
      </c>
      <c r="P50" s="287">
        <v>51</v>
      </c>
      <c r="Q50" s="259">
        <v>102.6</v>
      </c>
      <c r="R50" s="259">
        <v>35.6</v>
      </c>
      <c r="S50" s="288">
        <v>1.1399999999999999</v>
      </c>
    </row>
    <row r="51" spans="1:20" s="232" customFormat="1" ht="21" customHeight="1">
      <c r="B51" s="232">
        <v>389</v>
      </c>
      <c r="C51" s="702" t="s">
        <v>97</v>
      </c>
      <c r="D51" s="703"/>
      <c r="E51" s="704"/>
      <c r="F51" s="257">
        <v>200</v>
      </c>
      <c r="G51" s="258">
        <v>1</v>
      </c>
      <c r="H51" s="259"/>
      <c r="I51" s="260">
        <v>20.2</v>
      </c>
      <c r="J51" s="257">
        <v>84.8</v>
      </c>
      <c r="K51" s="275"/>
      <c r="L51" s="287">
        <v>2.1999999999999999E-2</v>
      </c>
      <c r="M51" s="259">
        <v>4</v>
      </c>
      <c r="N51" s="259"/>
      <c r="O51" s="260"/>
      <c r="P51" s="287">
        <v>14</v>
      </c>
      <c r="Q51" s="259">
        <v>14</v>
      </c>
      <c r="R51" s="259">
        <v>8</v>
      </c>
      <c r="S51" s="288">
        <v>2.8</v>
      </c>
    </row>
    <row r="52" spans="1:20" s="232" customFormat="1" ht="23.25" customHeight="1">
      <c r="C52" s="702" t="s">
        <v>35</v>
      </c>
      <c r="D52" s="703"/>
      <c r="E52" s="704"/>
      <c r="F52" s="257">
        <v>20</v>
      </c>
      <c r="G52" s="258">
        <v>1.58</v>
      </c>
      <c r="H52" s="259">
        <v>0.2</v>
      </c>
      <c r="I52" s="260">
        <v>9.66</v>
      </c>
      <c r="J52" s="257">
        <v>46.76</v>
      </c>
      <c r="K52" s="240"/>
      <c r="L52" s="241">
        <v>0.02</v>
      </c>
      <c r="M52" s="238"/>
      <c r="N52" s="238"/>
      <c r="O52" s="239">
        <v>0.26</v>
      </c>
      <c r="P52" s="241">
        <v>4.5999999999999996</v>
      </c>
      <c r="Q52" s="238">
        <v>17.399999999999999</v>
      </c>
      <c r="R52" s="238">
        <v>6.6</v>
      </c>
      <c r="S52" s="242">
        <v>0.22</v>
      </c>
    </row>
    <row r="53" spans="1:20" s="232" customFormat="1" ht="22.5" customHeight="1">
      <c r="C53" s="374" t="s">
        <v>29</v>
      </c>
      <c r="D53" s="286"/>
      <c r="E53" s="286"/>
      <c r="F53" s="257">
        <v>50</v>
      </c>
      <c r="G53" s="258">
        <v>3.95</v>
      </c>
      <c r="H53" s="259">
        <v>0.5</v>
      </c>
      <c r="I53" s="260">
        <v>24.15</v>
      </c>
      <c r="J53" s="257">
        <v>116.9</v>
      </c>
      <c r="K53" s="240"/>
      <c r="L53" s="287">
        <v>0.05</v>
      </c>
      <c r="M53" s="259"/>
      <c r="N53" s="259"/>
      <c r="O53" s="260">
        <v>0.65</v>
      </c>
      <c r="P53" s="287">
        <v>11.5</v>
      </c>
      <c r="Q53" s="259">
        <v>43.5</v>
      </c>
      <c r="R53" s="259">
        <v>16.5</v>
      </c>
      <c r="S53" s="288">
        <v>0.55000000000000004</v>
      </c>
    </row>
    <row r="54" spans="1:20" s="232" customFormat="1" ht="21" thickBot="1">
      <c r="C54" s="712"/>
      <c r="D54" s="713"/>
      <c r="E54" s="714"/>
      <c r="F54" s="257"/>
      <c r="G54" s="258"/>
      <c r="H54" s="259"/>
      <c r="I54" s="260"/>
      <c r="J54" s="257"/>
      <c r="K54" s="240"/>
      <c r="L54" s="241"/>
      <c r="M54" s="238"/>
      <c r="N54" s="238"/>
      <c r="O54" s="239"/>
      <c r="P54" s="241"/>
      <c r="Q54" s="238"/>
      <c r="R54" s="238"/>
      <c r="S54" s="242"/>
    </row>
    <row r="55" spans="1:20" s="232" customFormat="1" ht="20.25">
      <c r="C55" s="699" t="s">
        <v>30</v>
      </c>
      <c r="D55" s="700"/>
      <c r="E55" s="701"/>
      <c r="F55" s="291"/>
      <c r="G55" s="292">
        <f>SUM(G47:G54)</f>
        <v>21.77</v>
      </c>
      <c r="H55" s="292">
        <f>SUM(H47:H54)</f>
        <v>22.650000000000002</v>
      </c>
      <c r="I55" s="292">
        <f>SUM(I47:I54)</f>
        <v>167.06</v>
      </c>
      <c r="J55" s="293">
        <f>SUM(J47:J54)</f>
        <v>819.18</v>
      </c>
      <c r="K55" s="352">
        <v>0.35</v>
      </c>
      <c r="L55" s="295">
        <f t="shared" ref="L55:S55" si="4">SUM(L47:L54)</f>
        <v>1.8520000000000001</v>
      </c>
      <c r="M55" s="292">
        <f t="shared" si="4"/>
        <v>33.129999999999995</v>
      </c>
      <c r="N55" s="292">
        <f t="shared" si="4"/>
        <v>50.11</v>
      </c>
      <c r="O55" s="292">
        <f t="shared" si="4"/>
        <v>28.07</v>
      </c>
      <c r="P55" s="295">
        <f t="shared" si="4"/>
        <v>186.36999999999998</v>
      </c>
      <c r="Q55" s="292">
        <f t="shared" si="4"/>
        <v>591.26</v>
      </c>
      <c r="R55" s="292">
        <f t="shared" si="4"/>
        <v>151.62</v>
      </c>
      <c r="S55" s="296">
        <f t="shared" si="4"/>
        <v>11.9</v>
      </c>
    </row>
    <row r="56" spans="1:20" s="232" customFormat="1" ht="20.25" hidden="1">
      <c r="A56" s="692"/>
      <c r="B56" s="681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1"/>
      <c r="P56" s="681"/>
      <c r="Q56" s="681"/>
      <c r="R56" s="681"/>
      <c r="S56" s="681"/>
      <c r="T56" s="681"/>
    </row>
    <row r="57" spans="1:20" s="232" customFormat="1" ht="20.25" hidden="1">
      <c r="A57" s="681"/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</row>
    <row r="58" spans="1:20" s="232" customFormat="1" ht="20.25" hidden="1">
      <c r="A58" s="681"/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1"/>
      <c r="Q58" s="681"/>
      <c r="R58" s="681"/>
      <c r="S58" s="681"/>
      <c r="T58" s="681"/>
    </row>
    <row r="59" spans="1:20" s="232" customFormat="1" ht="20.25" hidden="1">
      <c r="A59" s="681"/>
      <c r="B59" s="681"/>
      <c r="C59" s="681"/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1"/>
      <c r="P59" s="681"/>
      <c r="Q59" s="681"/>
      <c r="R59" s="681"/>
      <c r="S59" s="681"/>
      <c r="T59" s="681"/>
    </row>
    <row r="60" spans="1:20" s="232" customFormat="1" ht="20.25" hidden="1">
      <c r="A60" s="681"/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</row>
    <row r="61" spans="1:20" s="232" customFormat="1" ht="5.25" customHeight="1" thickBot="1">
      <c r="C61" s="407"/>
      <c r="D61" s="272"/>
      <c r="E61" s="407"/>
      <c r="F61" s="275"/>
      <c r="G61" s="339"/>
      <c r="H61" s="339"/>
      <c r="I61" s="339"/>
      <c r="J61" s="275"/>
      <c r="K61" s="408"/>
      <c r="L61" s="409"/>
      <c r="M61" s="425"/>
      <c r="N61" s="425"/>
      <c r="O61" s="411"/>
      <c r="P61" s="426"/>
      <c r="Q61" s="425"/>
      <c r="R61" s="425"/>
      <c r="S61" s="427"/>
    </row>
    <row r="62" spans="1:20" s="361" customFormat="1" ht="1.5" customHeight="1">
      <c r="C62" s="428"/>
      <c r="D62" s="429"/>
      <c r="E62" s="429"/>
      <c r="F62" s="430"/>
      <c r="G62" s="431"/>
      <c r="H62" s="431"/>
      <c r="I62" s="431"/>
      <c r="J62" s="430"/>
      <c r="K62" s="432"/>
      <c r="L62" s="433"/>
      <c r="M62" s="434"/>
      <c r="N62" s="434"/>
      <c r="O62" s="435"/>
      <c r="P62" s="436"/>
      <c r="Q62" s="434"/>
      <c r="R62" s="434"/>
      <c r="S62" s="437"/>
    </row>
    <row r="63" spans="1:20" s="232" customFormat="1" ht="20.25">
      <c r="C63" s="297"/>
      <c r="D63" s="298"/>
      <c r="E63" s="298" t="s">
        <v>37</v>
      </c>
      <c r="F63" s="300"/>
      <c r="G63" s="299">
        <f>G45+G55</f>
        <v>36.67</v>
      </c>
      <c r="H63" s="299">
        <f>H61+H55+H45</f>
        <v>61.52000000000001</v>
      </c>
      <c r="I63" s="301">
        <f>I45+I55+I61</f>
        <v>239.91</v>
      </c>
      <c r="J63" s="302" t="s">
        <v>38</v>
      </c>
      <c r="K63" s="353" t="s">
        <v>39</v>
      </c>
      <c r="L63" s="354">
        <f t="shared" ref="L63:S63" si="5">L45+L55+L61</f>
        <v>2.0920000000000001</v>
      </c>
      <c r="M63" s="355">
        <f t="shared" si="5"/>
        <v>133.81</v>
      </c>
      <c r="N63" s="355">
        <f t="shared" si="5"/>
        <v>312.47000000000003</v>
      </c>
      <c r="O63" s="355">
        <f t="shared" si="5"/>
        <v>40.72</v>
      </c>
      <c r="P63" s="355">
        <f t="shared" si="5"/>
        <v>376.09999999999997</v>
      </c>
      <c r="Q63" s="355">
        <f t="shared" si="5"/>
        <v>899.14</v>
      </c>
      <c r="R63" s="355">
        <f t="shared" si="5"/>
        <v>219.54000000000002</v>
      </c>
      <c r="S63" s="356">
        <f t="shared" si="5"/>
        <v>15.73</v>
      </c>
    </row>
    <row r="64" spans="1:20" s="232" customFormat="1" ht="20.25">
      <c r="C64" s="306"/>
      <c r="D64" s="307"/>
      <c r="E64" s="307"/>
      <c r="F64" s="308"/>
      <c r="G64" s="309"/>
      <c r="H64" s="309"/>
      <c r="I64" s="309"/>
      <c r="J64" s="310">
        <f>J45+J55+J61</f>
        <v>1497.48</v>
      </c>
      <c r="K64" s="357">
        <f>K45+K55+K61</f>
        <v>0.6</v>
      </c>
      <c r="L64" s="358"/>
      <c r="M64" s="313"/>
      <c r="N64" s="313"/>
      <c r="O64" s="313"/>
      <c r="P64" s="313"/>
      <c r="Q64" s="313"/>
      <c r="R64" s="313"/>
      <c r="S64" s="359"/>
      <c r="T64" s="360"/>
    </row>
    <row r="65" s="232" customFormat="1" ht="20.25"/>
  </sheetData>
  <mergeCells count="16">
    <mergeCell ref="A1:T2"/>
    <mergeCell ref="A12:T13"/>
    <mergeCell ref="A25:T28"/>
    <mergeCell ref="A43:T44"/>
    <mergeCell ref="A56:T60"/>
    <mergeCell ref="C10:E10"/>
    <mergeCell ref="C17:E17"/>
    <mergeCell ref="C20:E20"/>
    <mergeCell ref="C22:E22"/>
    <mergeCell ref="C23:E23"/>
    <mergeCell ref="C41:E41"/>
    <mergeCell ref="C48:E48"/>
    <mergeCell ref="C51:E51"/>
    <mergeCell ref="C52:E52"/>
    <mergeCell ref="C54:E54"/>
    <mergeCell ref="C55:E55"/>
  </mergeCells>
  <pageMargins left="0.25" right="0.25" top="0.75" bottom="0.75" header="0.30000001192092901" footer="0.30000001192092901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opLeftCell="B1" zoomScale="60" zoomScaleNormal="60" workbookViewId="0">
      <selection activeCell="N35" sqref="N35"/>
    </sheetView>
  </sheetViews>
  <sheetFormatPr defaultColWidth="9.140625" defaultRowHeight="21"/>
  <cols>
    <col min="1" max="1" width="3.85546875" hidden="1" customWidth="1"/>
    <col min="2" max="2" width="9.28515625" style="168" bestFit="1" customWidth="1"/>
    <col min="3" max="4" width="9.140625" style="168" customWidth="1"/>
    <col min="5" max="5" width="49.5703125" style="168" customWidth="1"/>
    <col min="6" max="19" width="14.28515625" style="168" customWidth="1"/>
  </cols>
  <sheetData>
    <row r="1" spans="2:19" ht="6" customHeight="1"/>
    <row r="2" spans="2:19" ht="6" customHeight="1"/>
    <row r="3" spans="2:19" s="232" customFormat="1" ht="20.25">
      <c r="C3" s="322" t="s">
        <v>91</v>
      </c>
      <c r="D3" s="323"/>
      <c r="E3" s="323"/>
      <c r="F3" s="324"/>
      <c r="G3" s="325"/>
      <c r="H3" s="325"/>
      <c r="I3" s="325"/>
      <c r="J3" s="326"/>
      <c r="K3" s="326"/>
      <c r="L3" s="327"/>
      <c r="M3" s="325"/>
      <c r="N3" s="325"/>
      <c r="O3" s="325"/>
      <c r="P3" s="327"/>
      <c r="Q3" s="325"/>
      <c r="R3" s="325"/>
      <c r="S3" s="337"/>
    </row>
    <row r="4" spans="2:19" s="232" customFormat="1" ht="20.25">
      <c r="C4" s="328" t="s">
        <v>92</v>
      </c>
      <c r="D4" s="329"/>
      <c r="E4" s="329"/>
      <c r="F4" s="330" t="s">
        <v>2</v>
      </c>
      <c r="G4" s="331"/>
      <c r="H4" s="332" t="s">
        <v>3</v>
      </c>
      <c r="I4" s="307"/>
      <c r="J4" s="333" t="s">
        <v>4</v>
      </c>
      <c r="K4" s="333"/>
      <c r="L4" s="306"/>
      <c r="M4" s="307" t="s">
        <v>5</v>
      </c>
      <c r="N4" s="307"/>
      <c r="O4" s="307"/>
      <c r="P4" s="334" t="s">
        <v>6</v>
      </c>
      <c r="Q4" s="307"/>
      <c r="R4" s="307"/>
      <c r="S4" s="366"/>
    </row>
    <row r="5" spans="2:19" s="232" customFormat="1" ht="20.25">
      <c r="C5" s="335" t="s">
        <v>7</v>
      </c>
      <c r="D5" s="336"/>
      <c r="E5" s="323"/>
      <c r="F5" s="275" t="s">
        <v>8</v>
      </c>
      <c r="G5" s="367" t="s">
        <v>9</v>
      </c>
      <c r="H5" s="368" t="s">
        <v>10</v>
      </c>
      <c r="I5" s="369" t="s">
        <v>11</v>
      </c>
      <c r="J5" s="275" t="s">
        <v>12</v>
      </c>
      <c r="K5" s="370"/>
      <c r="L5" s="338" t="s">
        <v>13</v>
      </c>
      <c r="M5" s="339" t="s">
        <v>14</v>
      </c>
      <c r="N5" s="743" t="s">
        <v>169</v>
      </c>
      <c r="O5" s="339" t="s">
        <v>16</v>
      </c>
      <c r="P5" s="338" t="s">
        <v>17</v>
      </c>
      <c r="Q5" s="339" t="s">
        <v>18</v>
      </c>
      <c r="R5" s="339" t="s">
        <v>19</v>
      </c>
      <c r="S5" s="371" t="s">
        <v>20</v>
      </c>
    </row>
    <row r="6" spans="2:19" s="232" customFormat="1" ht="20.25">
      <c r="C6" s="340"/>
      <c r="D6" s="340"/>
      <c r="E6" s="341"/>
      <c r="F6" s="342"/>
      <c r="G6" s="343"/>
      <c r="H6" s="343"/>
      <c r="I6" s="343"/>
      <c r="J6" s="344"/>
      <c r="K6" s="344"/>
      <c r="L6" s="345"/>
      <c r="M6" s="343"/>
      <c r="N6" s="343"/>
      <c r="O6" s="343"/>
      <c r="P6" s="345"/>
      <c r="Q6" s="343"/>
      <c r="R6" s="343"/>
      <c r="S6" s="372"/>
    </row>
    <row r="7" spans="2:19" s="232" customFormat="1" ht="20.25">
      <c r="C7" s="270" t="s">
        <v>21</v>
      </c>
      <c r="D7" s="346"/>
      <c r="E7" s="272"/>
      <c r="F7" s="273"/>
      <c r="G7" s="347"/>
      <c r="H7" s="347"/>
      <c r="I7" s="347"/>
      <c r="J7" s="240"/>
      <c r="K7" s="240"/>
      <c r="L7" s="348"/>
      <c r="M7" s="347"/>
      <c r="N7" s="347"/>
      <c r="O7" s="347"/>
      <c r="P7" s="348"/>
      <c r="Q7" s="347"/>
      <c r="R7" s="347"/>
      <c r="S7" s="373"/>
    </row>
    <row r="8" spans="2:19" s="232" customFormat="1" ht="21" customHeight="1">
      <c r="B8" s="232">
        <v>222</v>
      </c>
      <c r="C8" s="278" t="s">
        <v>100</v>
      </c>
      <c r="D8" s="279"/>
      <c r="E8" s="280"/>
      <c r="F8" s="281">
        <v>250</v>
      </c>
      <c r="G8" s="282">
        <v>31.97</v>
      </c>
      <c r="H8" s="252">
        <v>20.93</v>
      </c>
      <c r="I8" s="253">
        <v>34.159999999999997</v>
      </c>
      <c r="J8" s="281">
        <v>440.76</v>
      </c>
      <c r="K8" s="250"/>
      <c r="L8" s="251">
        <v>0.17</v>
      </c>
      <c r="M8" s="252">
        <v>0.56000000000000005</v>
      </c>
      <c r="N8" s="252">
        <v>170</v>
      </c>
      <c r="O8" s="253">
        <v>2.2599999999999998</v>
      </c>
      <c r="P8" s="251">
        <v>368.33</v>
      </c>
      <c r="Q8" s="252">
        <v>532.66</v>
      </c>
      <c r="R8" s="252">
        <v>62.66</v>
      </c>
      <c r="S8" s="254">
        <v>2.5499999999999998</v>
      </c>
    </row>
    <row r="9" spans="2:19" s="232" customFormat="1" ht="22.5" customHeight="1">
      <c r="B9" s="232">
        <v>382</v>
      </c>
      <c r="C9" s="243" t="s">
        <v>44</v>
      </c>
      <c r="D9" s="244"/>
      <c r="E9" s="244"/>
      <c r="F9" s="281">
        <v>10</v>
      </c>
      <c r="G9" s="282">
        <v>0.71</v>
      </c>
      <c r="H9" s="252">
        <v>0.5</v>
      </c>
      <c r="I9" s="253">
        <v>5.52</v>
      </c>
      <c r="J9" s="281">
        <v>33.340000000000003</v>
      </c>
      <c r="K9" s="250"/>
      <c r="L9" s="251">
        <v>5.0000000000000001E-3</v>
      </c>
      <c r="M9" s="252">
        <v>0.1</v>
      </c>
      <c r="N9" s="252">
        <v>2.5</v>
      </c>
      <c r="O9" s="253">
        <v>0.01</v>
      </c>
      <c r="P9" s="251">
        <v>31.7</v>
      </c>
      <c r="Q9" s="252">
        <v>22.9</v>
      </c>
      <c r="R9" s="252">
        <v>3.4</v>
      </c>
      <c r="S9" s="254">
        <v>0.02</v>
      </c>
    </row>
    <row r="10" spans="2:19" s="232" customFormat="1" ht="23.25" customHeight="1">
      <c r="B10" s="232">
        <v>376</v>
      </c>
      <c r="C10" s="278" t="s">
        <v>101</v>
      </c>
      <c r="D10" s="280"/>
      <c r="E10" s="244"/>
      <c r="F10" s="281">
        <v>200</v>
      </c>
      <c r="G10" s="282">
        <v>1.1599999999999999</v>
      </c>
      <c r="H10" s="252">
        <v>0.3</v>
      </c>
      <c r="I10" s="253">
        <v>47.26</v>
      </c>
      <c r="J10" s="281">
        <v>196.38</v>
      </c>
      <c r="K10" s="283"/>
      <c r="L10" s="251">
        <v>0.02</v>
      </c>
      <c r="M10" s="252">
        <v>0.8</v>
      </c>
      <c r="N10" s="252"/>
      <c r="O10" s="253">
        <v>0.2</v>
      </c>
      <c r="P10" s="251">
        <v>5.84</v>
      </c>
      <c r="Q10" s="252">
        <v>46</v>
      </c>
      <c r="R10" s="252">
        <v>33</v>
      </c>
      <c r="S10" s="254">
        <v>0.96</v>
      </c>
    </row>
    <row r="11" spans="2:19" s="232" customFormat="1" ht="22.5" customHeight="1">
      <c r="C11" s="255" t="s">
        <v>29</v>
      </c>
      <c r="D11" s="256"/>
      <c r="E11" s="256"/>
      <c r="F11" s="257">
        <v>50</v>
      </c>
      <c r="G11" s="258">
        <v>3.95</v>
      </c>
      <c r="H11" s="259">
        <v>0.5</v>
      </c>
      <c r="I11" s="260">
        <v>24.15</v>
      </c>
      <c r="J11" s="257">
        <v>116.9</v>
      </c>
      <c r="K11" s="240"/>
      <c r="L11" s="241">
        <v>0.05</v>
      </c>
      <c r="M11" s="238"/>
      <c r="N11" s="238"/>
      <c r="O11" s="239">
        <v>0.65</v>
      </c>
      <c r="P11" s="241">
        <v>11.5</v>
      </c>
      <c r="Q11" s="238">
        <v>43.5</v>
      </c>
      <c r="R11" s="238">
        <v>16.5</v>
      </c>
      <c r="S11" s="242">
        <v>0.55000000000000004</v>
      </c>
    </row>
    <row r="12" spans="2:19" s="232" customFormat="1" thickBot="1">
      <c r="C12" s="693"/>
      <c r="D12" s="694"/>
      <c r="E12" s="695"/>
      <c r="F12" s="257"/>
      <c r="G12" s="258"/>
      <c r="H12" s="259"/>
      <c r="I12" s="260"/>
      <c r="J12" s="257"/>
      <c r="K12" s="240"/>
      <c r="L12" s="287"/>
      <c r="M12" s="259"/>
      <c r="N12" s="259"/>
      <c r="O12" s="260"/>
      <c r="P12" s="287"/>
      <c r="Q12" s="259"/>
      <c r="R12" s="259"/>
      <c r="S12" s="288"/>
    </row>
    <row r="13" spans="2:19" s="232" customFormat="1" thickBot="1">
      <c r="C13" s="261"/>
      <c r="D13" s="262"/>
      <c r="E13" s="262" t="s">
        <v>30</v>
      </c>
      <c r="F13" s="263"/>
      <c r="G13" s="264">
        <f>SUM(G8:G12)</f>
        <v>37.79</v>
      </c>
      <c r="H13" s="264">
        <f>SUM(H8:H12)</f>
        <v>22.23</v>
      </c>
      <c r="I13" s="264">
        <f>SUM(I8:I12)</f>
        <v>111.09</v>
      </c>
      <c r="J13" s="265">
        <f>SUM(J8:J12)</f>
        <v>787.38</v>
      </c>
      <c r="K13" s="266">
        <v>0.25</v>
      </c>
      <c r="L13" s="267">
        <f t="shared" ref="L13:S13" si="0">SUM(L8:L12)</f>
        <v>0.245</v>
      </c>
      <c r="M13" s="268">
        <f t="shared" si="0"/>
        <v>1.46</v>
      </c>
      <c r="N13" s="268">
        <f t="shared" si="0"/>
        <v>172.5</v>
      </c>
      <c r="O13" s="268">
        <f t="shared" si="0"/>
        <v>3.1199999999999997</v>
      </c>
      <c r="P13" s="267">
        <f t="shared" si="0"/>
        <v>417.36999999999995</v>
      </c>
      <c r="Q13" s="268">
        <f t="shared" si="0"/>
        <v>645.05999999999995</v>
      </c>
      <c r="R13" s="268">
        <f t="shared" si="0"/>
        <v>115.56</v>
      </c>
      <c r="S13" s="269">
        <f t="shared" si="0"/>
        <v>4.08</v>
      </c>
    </row>
    <row r="14" spans="2:19" s="232" customFormat="1" ht="20.25">
      <c r="C14" s="270" t="s">
        <v>31</v>
      </c>
      <c r="D14" s="271"/>
      <c r="E14" s="272"/>
      <c r="F14" s="273"/>
      <c r="G14" s="274"/>
      <c r="H14" s="274"/>
      <c r="I14" s="274"/>
      <c r="J14" s="273"/>
      <c r="K14" s="275"/>
      <c r="L14" s="276"/>
      <c r="M14" s="274"/>
      <c r="N14" s="274"/>
      <c r="O14" s="274"/>
      <c r="P14" s="276"/>
      <c r="Q14" s="274"/>
      <c r="R14" s="274"/>
      <c r="S14" s="277"/>
    </row>
    <row r="15" spans="2:19" s="625" customFormat="1" ht="23.25" customHeight="1">
      <c r="B15" s="625">
        <v>24</v>
      </c>
      <c r="C15" s="626" t="s">
        <v>102</v>
      </c>
      <c r="D15" s="627"/>
      <c r="E15" s="628"/>
      <c r="F15" s="612">
        <v>100</v>
      </c>
      <c r="G15" s="613">
        <v>0.93</v>
      </c>
      <c r="H15" s="614">
        <v>6.13</v>
      </c>
      <c r="I15" s="615">
        <v>2.88</v>
      </c>
      <c r="J15" s="612">
        <v>70.41</v>
      </c>
      <c r="K15" s="616"/>
      <c r="L15" s="617">
        <v>0.04</v>
      </c>
      <c r="M15" s="614">
        <v>18.05</v>
      </c>
      <c r="N15" s="614"/>
      <c r="O15" s="615">
        <v>3.14</v>
      </c>
      <c r="P15" s="617">
        <v>24.68</v>
      </c>
      <c r="Q15" s="614">
        <v>26.33</v>
      </c>
      <c r="R15" s="614">
        <v>16.66</v>
      </c>
      <c r="S15" s="618">
        <v>0.73</v>
      </c>
    </row>
    <row r="16" spans="2:19" s="232" customFormat="1" ht="24" customHeight="1">
      <c r="B16" s="232">
        <v>119</v>
      </c>
      <c r="C16" s="278" t="s">
        <v>103</v>
      </c>
      <c r="D16" s="279"/>
      <c r="E16" s="280"/>
      <c r="F16" s="281">
        <v>250</v>
      </c>
      <c r="G16" s="282">
        <v>7.5</v>
      </c>
      <c r="H16" s="252">
        <v>3.25</v>
      </c>
      <c r="I16" s="253">
        <v>17.25</v>
      </c>
      <c r="J16" s="281">
        <v>129.75</v>
      </c>
      <c r="K16" s="283"/>
      <c r="L16" s="251">
        <v>0.15</v>
      </c>
      <c r="M16" s="252">
        <v>1</v>
      </c>
      <c r="N16" s="252"/>
      <c r="O16" s="253">
        <v>1</v>
      </c>
      <c r="P16" s="251">
        <v>82.5</v>
      </c>
      <c r="Q16" s="252">
        <v>327.5</v>
      </c>
      <c r="R16" s="252">
        <v>47.5</v>
      </c>
      <c r="S16" s="254">
        <v>2.25</v>
      </c>
    </row>
    <row r="17" spans="2:19" s="232" customFormat="1" ht="24" customHeight="1">
      <c r="B17" s="438" t="s">
        <v>104</v>
      </c>
      <c r="C17" s="284" t="s">
        <v>105</v>
      </c>
      <c r="D17" s="285"/>
      <c r="E17" s="286"/>
      <c r="F17" s="257">
        <v>110</v>
      </c>
      <c r="G17" s="258">
        <v>9.11</v>
      </c>
      <c r="H17" s="259">
        <v>14.61</v>
      </c>
      <c r="I17" s="260">
        <v>17.75</v>
      </c>
      <c r="J17" s="257">
        <v>182.42</v>
      </c>
      <c r="K17" s="275"/>
      <c r="L17" s="287">
        <v>0.09</v>
      </c>
      <c r="M17" s="259">
        <v>5.12</v>
      </c>
      <c r="N17" s="259"/>
      <c r="O17" s="260">
        <v>0.05</v>
      </c>
      <c r="P17" s="287">
        <v>175.8</v>
      </c>
      <c r="Q17" s="259">
        <v>323.97000000000003</v>
      </c>
      <c r="R17" s="259">
        <v>19.34</v>
      </c>
      <c r="S17" s="288">
        <v>2.1</v>
      </c>
    </row>
    <row r="18" spans="2:19" s="232" customFormat="1" ht="23.25" customHeight="1">
      <c r="B18" s="232">
        <v>171</v>
      </c>
      <c r="C18" s="284" t="s">
        <v>106</v>
      </c>
      <c r="D18" s="285"/>
      <c r="E18" s="286"/>
      <c r="F18" s="257">
        <v>180</v>
      </c>
      <c r="G18" s="258">
        <v>10.68</v>
      </c>
      <c r="H18" s="259">
        <v>4.92</v>
      </c>
      <c r="I18" s="260">
        <v>47.8</v>
      </c>
      <c r="J18" s="257">
        <v>278.23200000000003</v>
      </c>
      <c r="K18" s="275"/>
      <c r="L18" s="287">
        <v>0.24</v>
      </c>
      <c r="M18" s="259"/>
      <c r="N18" s="259"/>
      <c r="O18" s="260"/>
      <c r="P18" s="287">
        <v>17.52</v>
      </c>
      <c r="Q18" s="259">
        <v>252</v>
      </c>
      <c r="R18" s="259">
        <v>168</v>
      </c>
      <c r="S18" s="288">
        <v>6.0119999999999996</v>
      </c>
    </row>
    <row r="19" spans="2:19" s="232" customFormat="1" ht="21" customHeight="1">
      <c r="B19" s="232">
        <v>349</v>
      </c>
      <c r="C19" s="278" t="s">
        <v>107</v>
      </c>
      <c r="D19" s="280"/>
      <c r="E19" s="244"/>
      <c r="F19" s="281">
        <v>200</v>
      </c>
      <c r="G19" s="282">
        <v>1.3</v>
      </c>
      <c r="H19" s="252">
        <v>0</v>
      </c>
      <c r="I19" s="253">
        <v>20.100000000000001</v>
      </c>
      <c r="J19" s="281">
        <v>81</v>
      </c>
      <c r="K19" s="283"/>
      <c r="L19" s="251">
        <v>0</v>
      </c>
      <c r="M19" s="252">
        <v>0.8</v>
      </c>
      <c r="N19" s="252"/>
      <c r="O19" s="253">
        <v>0</v>
      </c>
      <c r="P19" s="251">
        <v>10</v>
      </c>
      <c r="Q19" s="252">
        <v>6</v>
      </c>
      <c r="R19" s="252">
        <v>3</v>
      </c>
      <c r="S19" s="254">
        <v>0.6</v>
      </c>
    </row>
    <row r="20" spans="2:19" s="232" customFormat="1" ht="22.5" customHeight="1">
      <c r="C20" s="284" t="s">
        <v>29</v>
      </c>
      <c r="D20" s="285"/>
      <c r="E20" s="257"/>
      <c r="F20" s="257">
        <v>50</v>
      </c>
      <c r="G20" s="258">
        <v>3.95</v>
      </c>
      <c r="H20" s="259">
        <v>0.5</v>
      </c>
      <c r="I20" s="260">
        <v>24.15</v>
      </c>
      <c r="J20" s="257">
        <v>116.9</v>
      </c>
      <c r="K20" s="275"/>
      <c r="L20" s="287">
        <v>0.05</v>
      </c>
      <c r="M20" s="259"/>
      <c r="N20" s="259"/>
      <c r="O20" s="260">
        <v>0.65</v>
      </c>
      <c r="P20" s="287">
        <v>11.5</v>
      </c>
      <c r="Q20" s="259">
        <v>43.5</v>
      </c>
      <c r="R20" s="259">
        <v>16.5</v>
      </c>
      <c r="S20" s="288">
        <v>0.55000000000000004</v>
      </c>
    </row>
    <row r="21" spans="2:19" s="232" customFormat="1" ht="22.5" customHeight="1">
      <c r="C21" s="284" t="s">
        <v>35</v>
      </c>
      <c r="D21" s="285"/>
      <c r="E21" s="257"/>
      <c r="F21" s="257">
        <v>20</v>
      </c>
      <c r="G21" s="258">
        <v>1.58</v>
      </c>
      <c r="H21" s="259">
        <v>0.2</v>
      </c>
      <c r="I21" s="260">
        <v>9.66</v>
      </c>
      <c r="J21" s="257">
        <v>46.76</v>
      </c>
      <c r="K21" s="240"/>
      <c r="L21" s="241">
        <v>0.02</v>
      </c>
      <c r="M21" s="238"/>
      <c r="N21" s="238"/>
      <c r="O21" s="239">
        <v>0.26</v>
      </c>
      <c r="P21" s="241">
        <v>4.5999999999999996</v>
      </c>
      <c r="Q21" s="238">
        <v>17.399999999999999</v>
      </c>
      <c r="R21" s="238">
        <v>6.6</v>
      </c>
      <c r="S21" s="242">
        <v>0.22</v>
      </c>
    </row>
    <row r="22" spans="2:19" s="232" customFormat="1" thickBot="1">
      <c r="C22" s="693" t="s">
        <v>160</v>
      </c>
      <c r="D22" s="694"/>
      <c r="E22" s="695"/>
      <c r="F22" s="257">
        <v>150</v>
      </c>
      <c r="G22" s="258">
        <v>0.6</v>
      </c>
      <c r="H22" s="259">
        <v>0.6</v>
      </c>
      <c r="I22" s="260">
        <v>14.7</v>
      </c>
      <c r="J22" s="257">
        <v>70.5</v>
      </c>
      <c r="K22" s="275"/>
      <c r="L22" s="287">
        <v>7.6999999999999999E-2</v>
      </c>
      <c r="M22" s="259">
        <v>5</v>
      </c>
      <c r="N22" s="259"/>
      <c r="O22" s="260"/>
      <c r="P22" s="287">
        <v>24</v>
      </c>
      <c r="Q22" s="259">
        <v>16.5</v>
      </c>
      <c r="R22" s="259">
        <v>13.5</v>
      </c>
      <c r="S22" s="288">
        <v>1.75</v>
      </c>
    </row>
    <row r="23" spans="2:19" s="232" customFormat="1" ht="20.25">
      <c r="C23" s="289"/>
      <c r="D23" s="290"/>
      <c r="E23" s="290" t="s">
        <v>30</v>
      </c>
      <c r="F23" s="291"/>
      <c r="G23" s="292">
        <f>SUM(G15:G22)</f>
        <v>35.65</v>
      </c>
      <c r="H23" s="292">
        <f>SUM(H15:H22)</f>
        <v>30.209999999999997</v>
      </c>
      <c r="I23" s="292">
        <f>SUM(I15:I22)</f>
        <v>154.29</v>
      </c>
      <c r="J23" s="293">
        <f>SUM(J15:J22)</f>
        <v>975.97199999999998</v>
      </c>
      <c r="K23" s="294">
        <v>0.35</v>
      </c>
      <c r="L23" s="295">
        <f t="shared" ref="L23:S23" si="1">SUM(L15:L22)</f>
        <v>0.66700000000000004</v>
      </c>
      <c r="M23" s="292">
        <f t="shared" si="1"/>
        <v>29.970000000000002</v>
      </c>
      <c r="N23" s="292">
        <f t="shared" si="1"/>
        <v>0</v>
      </c>
      <c r="O23" s="292">
        <f t="shared" si="1"/>
        <v>5.1000000000000005</v>
      </c>
      <c r="P23" s="295">
        <f t="shared" si="1"/>
        <v>350.6</v>
      </c>
      <c r="Q23" s="292">
        <f t="shared" si="1"/>
        <v>1013.1999999999999</v>
      </c>
      <c r="R23" s="292">
        <f t="shared" si="1"/>
        <v>291.10000000000002</v>
      </c>
      <c r="S23" s="296">
        <f t="shared" si="1"/>
        <v>14.212</v>
      </c>
    </row>
    <row r="24" spans="2:19" s="439" customFormat="1" ht="6" customHeight="1">
      <c r="C24" s="440"/>
      <c r="D24" s="440"/>
      <c r="E24" s="440"/>
      <c r="F24" s="441"/>
      <c r="G24" s="441"/>
      <c r="H24" s="441"/>
      <c r="I24" s="441"/>
      <c r="J24" s="441"/>
      <c r="K24" s="442"/>
      <c r="L24" s="441"/>
      <c r="M24" s="441"/>
      <c r="N24" s="441"/>
      <c r="O24" s="441"/>
      <c r="P24" s="441"/>
      <c r="Q24" s="441"/>
      <c r="R24" s="441"/>
      <c r="S24" s="441"/>
    </row>
    <row r="25" spans="2:19" s="439" customFormat="1" ht="3" customHeight="1">
      <c r="C25" s="443"/>
      <c r="D25" s="443"/>
      <c r="E25" s="443"/>
      <c r="F25" s="444"/>
      <c r="G25" s="444"/>
      <c r="H25" s="444"/>
      <c r="I25" s="444"/>
      <c r="J25" s="444"/>
      <c r="L25" s="444"/>
      <c r="M25" s="444"/>
      <c r="N25" s="444"/>
      <c r="O25" s="444"/>
      <c r="P25" s="444"/>
      <c r="Q25" s="444"/>
      <c r="R25" s="444"/>
      <c r="S25" s="444"/>
    </row>
    <row r="26" spans="2:19" s="439" customFormat="1" ht="6" hidden="1" customHeight="1">
      <c r="C26" s="443"/>
      <c r="D26" s="443"/>
      <c r="E26" s="443"/>
      <c r="F26" s="444"/>
      <c r="G26" s="444"/>
      <c r="H26" s="444"/>
      <c r="I26" s="444"/>
      <c r="J26" s="444"/>
      <c r="L26" s="444"/>
      <c r="M26" s="444"/>
      <c r="N26" s="444"/>
      <c r="O26" s="444"/>
      <c r="P26" s="444"/>
      <c r="Q26" s="444"/>
      <c r="R26" s="444"/>
      <c r="S26" s="444"/>
    </row>
    <row r="27" spans="2:19" s="439" customFormat="1" ht="6" hidden="1" customHeight="1">
      <c r="C27" s="443"/>
      <c r="D27" s="443"/>
      <c r="E27" s="443"/>
      <c r="F27" s="444"/>
      <c r="G27" s="444"/>
      <c r="H27" s="444"/>
      <c r="I27" s="444"/>
      <c r="J27" s="444"/>
      <c r="K27" s="445"/>
      <c r="L27" s="444"/>
      <c r="M27" s="444"/>
      <c r="N27" s="444"/>
      <c r="O27" s="444"/>
      <c r="P27" s="444"/>
      <c r="Q27" s="444"/>
      <c r="R27" s="444"/>
      <c r="S27" s="444"/>
    </row>
    <row r="28" spans="2:19" s="439" customFormat="1" ht="6" hidden="1" customHeight="1">
      <c r="C28" s="440"/>
      <c r="D28" s="440"/>
      <c r="E28" s="440"/>
      <c r="F28" s="441"/>
      <c r="G28" s="441"/>
      <c r="H28" s="441"/>
      <c r="I28" s="441"/>
      <c r="J28" s="441"/>
      <c r="K28" s="446"/>
      <c r="L28" s="441"/>
      <c r="M28" s="441"/>
      <c r="N28" s="441"/>
      <c r="O28" s="441"/>
      <c r="P28" s="441"/>
      <c r="Q28" s="441"/>
      <c r="R28" s="441"/>
      <c r="S28" s="441"/>
    </row>
    <row r="29" spans="2:19" s="439" customFormat="1" ht="6" hidden="1" customHeight="1">
      <c r="C29" s="440"/>
      <c r="D29" s="440"/>
      <c r="E29" s="440"/>
      <c r="F29" s="442"/>
      <c r="G29" s="442"/>
      <c r="H29" s="442"/>
      <c r="I29" s="442"/>
      <c r="J29" s="442"/>
      <c r="K29" s="442"/>
      <c r="L29" s="442"/>
      <c r="M29" s="440"/>
      <c r="N29" s="440"/>
      <c r="O29" s="442"/>
      <c r="P29" s="440"/>
      <c r="Q29" s="440"/>
      <c r="R29" s="440"/>
      <c r="S29" s="440"/>
    </row>
    <row r="30" spans="2:19" s="232" customFormat="1" thickBot="1">
      <c r="C30" s="297"/>
      <c r="D30" s="298"/>
      <c r="E30" s="299" t="s">
        <v>37</v>
      </c>
      <c r="F30" s="300"/>
      <c r="G30" s="299">
        <f>G13+G23</f>
        <v>73.44</v>
      </c>
      <c r="H30" s="299">
        <f>H13+H23+H28</f>
        <v>52.44</v>
      </c>
      <c r="I30" s="301">
        <f>I13+I23+I28</f>
        <v>265.38</v>
      </c>
      <c r="J30" s="302" t="s">
        <v>38</v>
      </c>
      <c r="K30" s="302" t="s">
        <v>39</v>
      </c>
      <c r="L30" s="303">
        <f t="shared" ref="L30:S30" si="2">L13+L23+L28</f>
        <v>0.91200000000000003</v>
      </c>
      <c r="M30" s="304">
        <f t="shared" si="2"/>
        <v>31.430000000000003</v>
      </c>
      <c r="N30" s="304">
        <f t="shared" si="2"/>
        <v>172.5</v>
      </c>
      <c r="O30" s="304">
        <f t="shared" si="2"/>
        <v>8.2200000000000006</v>
      </c>
      <c r="P30" s="304">
        <f t="shared" si="2"/>
        <v>767.97</v>
      </c>
      <c r="Q30" s="304">
        <f t="shared" si="2"/>
        <v>1658.2599999999998</v>
      </c>
      <c r="R30" s="304">
        <f t="shared" si="2"/>
        <v>406.66</v>
      </c>
      <c r="S30" s="305">
        <f t="shared" si="2"/>
        <v>18.292000000000002</v>
      </c>
    </row>
    <row r="31" spans="2:19" s="232" customFormat="1" thickBot="1">
      <c r="C31" s="306"/>
      <c r="D31" s="307"/>
      <c r="E31" s="307"/>
      <c r="F31" s="308"/>
      <c r="G31" s="309"/>
      <c r="H31" s="309"/>
      <c r="I31" s="309"/>
      <c r="J31" s="310">
        <f>J13+J23+J28</f>
        <v>1763.3519999999999</v>
      </c>
      <c r="K31" s="311">
        <f>K13+K23+K28</f>
        <v>0.6</v>
      </c>
      <c r="L31" s="312"/>
      <c r="M31" s="313"/>
      <c r="N31" s="313"/>
      <c r="O31" s="313"/>
      <c r="P31" s="313"/>
      <c r="Q31" s="313"/>
      <c r="R31" s="313"/>
      <c r="S31" s="314"/>
    </row>
    <row r="32" spans="2:19" s="232" customFormat="1" ht="20.25">
      <c r="C32" s="315"/>
      <c r="D32" s="316"/>
      <c r="E32" s="316"/>
      <c r="F32" s="317"/>
      <c r="G32" s="318"/>
      <c r="H32" s="318"/>
      <c r="I32" s="318"/>
      <c r="J32" s="319"/>
      <c r="K32" s="319"/>
      <c r="L32" s="320"/>
      <c r="M32" s="318"/>
      <c r="N32" s="318"/>
      <c r="O32" s="318"/>
      <c r="P32" s="320"/>
      <c r="Q32" s="318"/>
      <c r="R32" s="318"/>
      <c r="S32" s="321"/>
    </row>
    <row r="33" spans="2:19" s="232" customFormat="1" ht="20.25">
      <c r="C33" s="322" t="s">
        <v>108</v>
      </c>
      <c r="D33" s="323"/>
      <c r="E33" s="323"/>
      <c r="F33" s="324"/>
      <c r="G33" s="325"/>
      <c r="H33" s="325"/>
      <c r="I33" s="325"/>
      <c r="J33" s="326"/>
      <c r="K33" s="326"/>
      <c r="L33" s="327"/>
      <c r="M33" s="325"/>
      <c r="N33" s="325"/>
      <c r="O33" s="325"/>
      <c r="P33" s="327"/>
      <c r="Q33" s="325"/>
      <c r="R33" s="325"/>
      <c r="S33" s="337"/>
    </row>
    <row r="34" spans="2:19" s="232" customFormat="1" ht="20.25">
      <c r="C34" s="328" t="str">
        <f>C4</f>
        <v>День       :  8</v>
      </c>
      <c r="D34" s="329"/>
      <c r="E34" s="329"/>
      <c r="F34" s="330" t="s">
        <v>2</v>
      </c>
      <c r="G34" s="331"/>
      <c r="H34" s="332" t="s">
        <v>3</v>
      </c>
      <c r="I34" s="307"/>
      <c r="J34" s="333" t="s">
        <v>4</v>
      </c>
      <c r="K34" s="333"/>
      <c r="L34" s="306"/>
      <c r="M34" s="307" t="s">
        <v>5</v>
      </c>
      <c r="N34" s="307"/>
      <c r="O34" s="307"/>
      <c r="P34" s="334" t="s">
        <v>6</v>
      </c>
      <c r="Q34" s="307"/>
      <c r="R34" s="307"/>
      <c r="S34" s="366"/>
    </row>
    <row r="35" spans="2:19" s="232" customFormat="1" thickBot="1">
      <c r="C35" s="335" t="s">
        <v>40</v>
      </c>
      <c r="D35" s="336"/>
      <c r="E35" s="323"/>
      <c r="F35" s="273" t="s">
        <v>8</v>
      </c>
      <c r="G35" s="337" t="s">
        <v>9</v>
      </c>
      <c r="H35" s="326" t="s">
        <v>10</v>
      </c>
      <c r="I35" s="327" t="s">
        <v>11</v>
      </c>
      <c r="J35" s="273" t="s">
        <v>12</v>
      </c>
      <c r="K35" s="240"/>
      <c r="L35" s="338" t="s">
        <v>13</v>
      </c>
      <c r="M35" s="339" t="s">
        <v>14</v>
      </c>
      <c r="N35" s="743" t="s">
        <v>169</v>
      </c>
      <c r="O35" s="339" t="s">
        <v>16</v>
      </c>
      <c r="P35" s="338" t="s">
        <v>17</v>
      </c>
      <c r="Q35" s="339" t="s">
        <v>18</v>
      </c>
      <c r="R35" s="339" t="s">
        <v>19</v>
      </c>
      <c r="S35" s="371" t="s">
        <v>20</v>
      </c>
    </row>
    <row r="36" spans="2:19" s="232" customFormat="1" thickBot="1">
      <c r="C36" s="718"/>
      <c r="D36" s="719"/>
      <c r="E36" s="720"/>
      <c r="F36" s="342"/>
      <c r="G36" s="343"/>
      <c r="H36" s="343"/>
      <c r="I36" s="343"/>
      <c r="J36" s="344"/>
      <c r="K36" s="344"/>
      <c r="L36" s="345"/>
      <c r="M36" s="343"/>
      <c r="N36" s="343"/>
      <c r="O36" s="343"/>
      <c r="P36" s="345"/>
      <c r="Q36" s="343"/>
      <c r="R36" s="343"/>
      <c r="S36" s="372"/>
    </row>
    <row r="37" spans="2:19" s="232" customFormat="1" ht="21" customHeight="1">
      <c r="B37" s="232">
        <v>222</v>
      </c>
      <c r="C37" s="278" t="s">
        <v>100</v>
      </c>
      <c r="D37" s="279"/>
      <c r="E37" s="280"/>
      <c r="F37" s="281">
        <v>250</v>
      </c>
      <c r="G37" s="282">
        <v>31.97</v>
      </c>
      <c r="H37" s="252">
        <v>20.93</v>
      </c>
      <c r="I37" s="253">
        <v>34.159999999999997</v>
      </c>
      <c r="J37" s="281">
        <v>440.76</v>
      </c>
      <c r="K37" s="250"/>
      <c r="L37" s="251">
        <v>0.17</v>
      </c>
      <c r="M37" s="252">
        <v>0.56000000000000005</v>
      </c>
      <c r="N37" s="252">
        <v>170</v>
      </c>
      <c r="O37" s="253">
        <v>2.2599999999999998</v>
      </c>
      <c r="P37" s="251">
        <v>368.33</v>
      </c>
      <c r="Q37" s="252">
        <v>532.66</v>
      </c>
      <c r="R37" s="252">
        <v>62.66</v>
      </c>
      <c r="S37" s="254">
        <v>2.5499999999999998</v>
      </c>
    </row>
    <row r="38" spans="2:19" s="232" customFormat="1" ht="22.5" customHeight="1">
      <c r="B38" s="232">
        <v>382</v>
      </c>
      <c r="C38" s="243" t="s">
        <v>44</v>
      </c>
      <c r="D38" s="244"/>
      <c r="E38" s="244"/>
      <c r="F38" s="281">
        <v>10</v>
      </c>
      <c r="G38" s="282">
        <v>0.71</v>
      </c>
      <c r="H38" s="252">
        <v>0.5</v>
      </c>
      <c r="I38" s="253">
        <v>5.52</v>
      </c>
      <c r="J38" s="281">
        <v>33.340000000000003</v>
      </c>
      <c r="K38" s="250"/>
      <c r="L38" s="251">
        <v>5.0000000000000001E-3</v>
      </c>
      <c r="M38" s="252">
        <v>0.1</v>
      </c>
      <c r="N38" s="252">
        <v>2.5</v>
      </c>
      <c r="O38" s="253">
        <v>0.01</v>
      </c>
      <c r="P38" s="251">
        <v>31.7</v>
      </c>
      <c r="Q38" s="252">
        <v>22.9</v>
      </c>
      <c r="R38" s="252">
        <v>3.4</v>
      </c>
      <c r="S38" s="254">
        <v>0.02</v>
      </c>
    </row>
    <row r="39" spans="2:19" s="232" customFormat="1" ht="23.25" customHeight="1">
      <c r="B39" s="232">
        <v>376</v>
      </c>
      <c r="C39" s="278" t="s">
        <v>101</v>
      </c>
      <c r="D39" s="280"/>
      <c r="E39" s="244"/>
      <c r="F39" s="281">
        <v>200</v>
      </c>
      <c r="G39" s="282">
        <v>1.1599999999999999</v>
      </c>
      <c r="H39" s="252">
        <v>0.3</v>
      </c>
      <c r="I39" s="253">
        <v>47.26</v>
      </c>
      <c r="J39" s="281">
        <v>196.38</v>
      </c>
      <c r="K39" s="283"/>
      <c r="L39" s="251">
        <v>0.02</v>
      </c>
      <c r="M39" s="252">
        <v>0.8</v>
      </c>
      <c r="N39" s="252"/>
      <c r="O39" s="253">
        <v>0.2</v>
      </c>
      <c r="P39" s="251">
        <v>5.84</v>
      </c>
      <c r="Q39" s="252">
        <v>46</v>
      </c>
      <c r="R39" s="252">
        <v>33</v>
      </c>
      <c r="S39" s="254">
        <v>0.96</v>
      </c>
    </row>
    <row r="40" spans="2:19" s="232" customFormat="1" ht="22.5" customHeight="1">
      <c r="C40" s="255" t="s">
        <v>29</v>
      </c>
      <c r="D40" s="256"/>
      <c r="E40" s="256"/>
      <c r="F40" s="257">
        <v>50</v>
      </c>
      <c r="G40" s="258">
        <v>3.95</v>
      </c>
      <c r="H40" s="259">
        <v>0.5</v>
      </c>
      <c r="I40" s="260">
        <v>24.15</v>
      </c>
      <c r="J40" s="257">
        <v>116.9</v>
      </c>
      <c r="K40" s="240"/>
      <c r="L40" s="241">
        <v>0.05</v>
      </c>
      <c r="M40" s="238"/>
      <c r="N40" s="238"/>
      <c r="O40" s="239">
        <v>0.65</v>
      </c>
      <c r="P40" s="241">
        <v>11.5</v>
      </c>
      <c r="Q40" s="238">
        <v>43.5</v>
      </c>
      <c r="R40" s="238">
        <v>16.5</v>
      </c>
      <c r="S40" s="242">
        <v>0.55000000000000004</v>
      </c>
    </row>
    <row r="41" spans="2:19" s="232" customFormat="1" thickBot="1">
      <c r="C41" s="693"/>
      <c r="D41" s="694"/>
      <c r="E41" s="695"/>
      <c r="F41" s="257"/>
      <c r="G41" s="258"/>
      <c r="H41" s="259"/>
      <c r="I41" s="260"/>
      <c r="J41" s="257"/>
      <c r="K41" s="240"/>
      <c r="L41" s="287"/>
      <c r="M41" s="259"/>
      <c r="N41" s="259"/>
      <c r="O41" s="260"/>
      <c r="P41" s="287"/>
      <c r="Q41" s="259"/>
      <c r="R41" s="259"/>
      <c r="S41" s="288"/>
    </row>
    <row r="42" spans="2:19" s="232" customFormat="1" thickBot="1">
      <c r="C42" s="261"/>
      <c r="D42" s="262"/>
      <c r="E42" s="262" t="s">
        <v>30</v>
      </c>
      <c r="F42" s="263"/>
      <c r="G42" s="264">
        <f>SUM(G37:G41)</f>
        <v>37.79</v>
      </c>
      <c r="H42" s="264">
        <f>SUM(H37:H41)</f>
        <v>22.23</v>
      </c>
      <c r="I42" s="264">
        <f>SUM(I37:I41)</f>
        <v>111.09</v>
      </c>
      <c r="J42" s="265">
        <f>SUM(J37:J41)</f>
        <v>787.38</v>
      </c>
      <c r="K42" s="266"/>
      <c r="L42" s="267">
        <f t="shared" ref="L42:S42" si="3">SUM(L37:L41)</f>
        <v>0.245</v>
      </c>
      <c r="M42" s="268">
        <f t="shared" si="3"/>
        <v>1.46</v>
      </c>
      <c r="N42" s="268">
        <f t="shared" si="3"/>
        <v>172.5</v>
      </c>
      <c r="O42" s="268">
        <f t="shared" si="3"/>
        <v>3.1199999999999997</v>
      </c>
      <c r="P42" s="267">
        <f t="shared" si="3"/>
        <v>417.36999999999995</v>
      </c>
      <c r="Q42" s="268">
        <f t="shared" si="3"/>
        <v>645.05999999999995</v>
      </c>
      <c r="R42" s="268">
        <f t="shared" si="3"/>
        <v>115.56</v>
      </c>
      <c r="S42" s="269">
        <f t="shared" si="3"/>
        <v>4.08</v>
      </c>
    </row>
    <row r="43" spans="2:19" s="232" customFormat="1" thickBot="1">
      <c r="C43" s="270" t="s">
        <v>31</v>
      </c>
      <c r="D43" s="271"/>
      <c r="E43" s="272"/>
      <c r="F43" s="273"/>
      <c r="G43" s="274"/>
      <c r="H43" s="274"/>
      <c r="I43" s="274"/>
      <c r="J43" s="273"/>
      <c r="K43" s="449"/>
      <c r="L43" s="276"/>
      <c r="M43" s="274"/>
      <c r="N43" s="274"/>
      <c r="O43" s="274"/>
      <c r="P43" s="276"/>
      <c r="Q43" s="274"/>
      <c r="R43" s="274"/>
      <c r="S43" s="277"/>
    </row>
    <row r="44" spans="2:19" s="625" customFormat="1" ht="23.25" customHeight="1">
      <c r="B44" s="625">
        <v>24</v>
      </c>
      <c r="C44" s="626" t="s">
        <v>102</v>
      </c>
      <c r="D44" s="627"/>
      <c r="E44" s="628"/>
      <c r="F44" s="612">
        <v>100</v>
      </c>
      <c r="G44" s="613">
        <v>0.93</v>
      </c>
      <c r="H44" s="614">
        <v>6.13</v>
      </c>
      <c r="I44" s="615">
        <v>2.88</v>
      </c>
      <c r="J44" s="612">
        <v>70.41</v>
      </c>
      <c r="K44" s="659">
        <v>0.25</v>
      </c>
      <c r="L44" s="617">
        <v>0.04</v>
      </c>
      <c r="M44" s="614">
        <v>18.05</v>
      </c>
      <c r="N44" s="614"/>
      <c r="O44" s="615">
        <v>3.14</v>
      </c>
      <c r="P44" s="617">
        <v>24.68</v>
      </c>
      <c r="Q44" s="614">
        <v>26.33</v>
      </c>
      <c r="R44" s="614">
        <v>16.66</v>
      </c>
      <c r="S44" s="618">
        <v>0.73</v>
      </c>
    </row>
    <row r="45" spans="2:19" s="232" customFormat="1" ht="24" customHeight="1">
      <c r="B45" s="232">
        <v>119</v>
      </c>
      <c r="C45" s="278" t="s">
        <v>103</v>
      </c>
      <c r="D45" s="279"/>
      <c r="E45" s="280"/>
      <c r="F45" s="281">
        <v>250</v>
      </c>
      <c r="G45" s="282">
        <v>7.5</v>
      </c>
      <c r="H45" s="252">
        <v>3.25</v>
      </c>
      <c r="I45" s="253">
        <v>17.25</v>
      </c>
      <c r="J45" s="281">
        <v>129.75</v>
      </c>
      <c r="K45" s="283"/>
      <c r="L45" s="251">
        <v>0.15</v>
      </c>
      <c r="M45" s="252">
        <v>1</v>
      </c>
      <c r="N45" s="252"/>
      <c r="O45" s="253">
        <v>1</v>
      </c>
      <c r="P45" s="251">
        <v>82.5</v>
      </c>
      <c r="Q45" s="252">
        <v>327.5</v>
      </c>
      <c r="R45" s="252">
        <v>47.5</v>
      </c>
      <c r="S45" s="254">
        <v>2.25</v>
      </c>
    </row>
    <row r="46" spans="2:19" s="232" customFormat="1" ht="24" customHeight="1">
      <c r="B46" s="438" t="s">
        <v>104</v>
      </c>
      <c r="C46" s="284" t="s">
        <v>105</v>
      </c>
      <c r="D46" s="285"/>
      <c r="E46" s="286"/>
      <c r="F46" s="257">
        <v>110</v>
      </c>
      <c r="G46" s="258">
        <v>9.11</v>
      </c>
      <c r="H46" s="259">
        <v>14.61</v>
      </c>
      <c r="I46" s="260">
        <v>17.75</v>
      </c>
      <c r="J46" s="257">
        <v>182.42</v>
      </c>
      <c r="K46" s="275"/>
      <c r="L46" s="287">
        <v>0.09</v>
      </c>
      <c r="M46" s="259">
        <v>5.12</v>
      </c>
      <c r="N46" s="259"/>
      <c r="O46" s="260">
        <v>0.05</v>
      </c>
      <c r="P46" s="287">
        <v>175.8</v>
      </c>
      <c r="Q46" s="259">
        <v>323.97000000000003</v>
      </c>
      <c r="R46" s="259">
        <v>19.34</v>
      </c>
      <c r="S46" s="288">
        <v>2.1</v>
      </c>
    </row>
    <row r="47" spans="2:19" s="232" customFormat="1" ht="23.25" customHeight="1">
      <c r="B47" s="232">
        <v>171</v>
      </c>
      <c r="C47" s="284" t="s">
        <v>106</v>
      </c>
      <c r="D47" s="285"/>
      <c r="E47" s="286"/>
      <c r="F47" s="257">
        <v>180</v>
      </c>
      <c r="G47" s="258">
        <v>10.68</v>
      </c>
      <c r="H47" s="259">
        <v>4.92</v>
      </c>
      <c r="I47" s="260">
        <v>47.8</v>
      </c>
      <c r="J47" s="257">
        <v>278.23200000000003</v>
      </c>
      <c r="K47" s="275"/>
      <c r="L47" s="287">
        <v>0.24</v>
      </c>
      <c r="M47" s="259"/>
      <c r="N47" s="259"/>
      <c r="O47" s="260"/>
      <c r="P47" s="287">
        <v>17.52</v>
      </c>
      <c r="Q47" s="259">
        <v>252</v>
      </c>
      <c r="R47" s="259">
        <v>168</v>
      </c>
      <c r="S47" s="288">
        <v>6.0119999999999996</v>
      </c>
    </row>
    <row r="48" spans="2:19" s="232" customFormat="1" ht="21" customHeight="1">
      <c r="B48" s="232">
        <v>349</v>
      </c>
      <c r="C48" s="278" t="s">
        <v>107</v>
      </c>
      <c r="D48" s="280"/>
      <c r="E48" s="244"/>
      <c r="F48" s="281">
        <v>200</v>
      </c>
      <c r="G48" s="282">
        <v>1.3</v>
      </c>
      <c r="H48" s="252">
        <v>0</v>
      </c>
      <c r="I48" s="253">
        <v>20.100000000000001</v>
      </c>
      <c r="J48" s="281">
        <v>81</v>
      </c>
      <c r="K48" s="283"/>
      <c r="L48" s="251">
        <v>0</v>
      </c>
      <c r="M48" s="252">
        <v>0.8</v>
      </c>
      <c r="N48" s="252"/>
      <c r="O48" s="253">
        <v>0</v>
      </c>
      <c r="P48" s="251">
        <v>10</v>
      </c>
      <c r="Q48" s="252">
        <v>6</v>
      </c>
      <c r="R48" s="252">
        <v>3</v>
      </c>
      <c r="S48" s="254">
        <v>0.6</v>
      </c>
    </row>
    <row r="49" spans="3:19" s="232" customFormat="1" ht="22.5" customHeight="1">
      <c r="C49" s="284" t="s">
        <v>29</v>
      </c>
      <c r="D49" s="285"/>
      <c r="E49" s="257"/>
      <c r="F49" s="257">
        <v>50</v>
      </c>
      <c r="G49" s="258">
        <v>3.95</v>
      </c>
      <c r="H49" s="259">
        <v>0.5</v>
      </c>
      <c r="I49" s="260">
        <v>24.15</v>
      </c>
      <c r="J49" s="257">
        <v>116.9</v>
      </c>
      <c r="K49" s="275"/>
      <c r="L49" s="287">
        <v>0.05</v>
      </c>
      <c r="M49" s="259"/>
      <c r="N49" s="259"/>
      <c r="O49" s="260">
        <v>0.65</v>
      </c>
      <c r="P49" s="287">
        <v>11.5</v>
      </c>
      <c r="Q49" s="259">
        <v>43.5</v>
      </c>
      <c r="R49" s="259">
        <v>16.5</v>
      </c>
      <c r="S49" s="288">
        <v>0.55000000000000004</v>
      </c>
    </row>
    <row r="50" spans="3:19" s="232" customFormat="1" ht="22.5" customHeight="1">
      <c r="C50" s="284" t="s">
        <v>35</v>
      </c>
      <c r="D50" s="285"/>
      <c r="E50" s="257"/>
      <c r="F50" s="257">
        <v>20</v>
      </c>
      <c r="G50" s="258">
        <v>1.58</v>
      </c>
      <c r="H50" s="259">
        <v>0.2</v>
      </c>
      <c r="I50" s="260">
        <v>9.66</v>
      </c>
      <c r="J50" s="257">
        <v>46.76</v>
      </c>
      <c r="K50" s="240"/>
      <c r="L50" s="241">
        <v>0.02</v>
      </c>
      <c r="M50" s="238"/>
      <c r="N50" s="238"/>
      <c r="O50" s="239">
        <v>0.26</v>
      </c>
      <c r="P50" s="241">
        <v>4.5999999999999996</v>
      </c>
      <c r="Q50" s="238">
        <v>17.399999999999999</v>
      </c>
      <c r="R50" s="238">
        <v>6.6</v>
      </c>
      <c r="S50" s="242">
        <v>0.22</v>
      </c>
    </row>
    <row r="51" spans="3:19" s="232" customFormat="1" ht="24" customHeight="1">
      <c r="C51" s="350"/>
      <c r="D51" s="351"/>
      <c r="E51" s="245"/>
      <c r="F51" s="246"/>
      <c r="G51" s="247"/>
      <c r="H51" s="248"/>
      <c r="I51" s="249"/>
      <c r="J51" s="246"/>
      <c r="K51" s="283"/>
      <c r="L51" s="251"/>
      <c r="M51" s="252"/>
      <c r="N51" s="252"/>
      <c r="O51" s="253"/>
      <c r="P51" s="251"/>
      <c r="Q51" s="252"/>
      <c r="R51" s="252"/>
      <c r="S51" s="253"/>
    </row>
    <row r="52" spans="3:19" s="232" customFormat="1" ht="24" customHeight="1">
      <c r="C52" s="350"/>
      <c r="D52" s="351"/>
      <c r="E52" s="245"/>
      <c r="F52" s="246"/>
      <c r="G52" s="247"/>
      <c r="H52" s="248"/>
      <c r="I52" s="249"/>
      <c r="J52" s="246"/>
      <c r="K52" s="283"/>
      <c r="L52" s="349"/>
      <c r="M52" s="248"/>
      <c r="N52" s="248"/>
      <c r="O52" s="249"/>
      <c r="P52" s="349"/>
      <c r="Q52" s="248"/>
      <c r="R52" s="248"/>
      <c r="S52" s="249"/>
    </row>
    <row r="53" spans="3:19" s="232" customFormat="1" ht="0.75" customHeight="1" thickBot="1">
      <c r="C53" s="284"/>
      <c r="D53" s="285"/>
      <c r="E53" s="286"/>
      <c r="F53" s="257"/>
      <c r="G53" s="258"/>
      <c r="H53" s="259"/>
      <c r="I53" s="260"/>
      <c r="J53" s="257"/>
      <c r="K53" s="240"/>
      <c r="L53" s="241"/>
      <c r="M53" s="238"/>
      <c r="N53" s="238"/>
      <c r="O53" s="239"/>
      <c r="P53" s="241"/>
      <c r="Q53" s="238"/>
      <c r="R53" s="238"/>
      <c r="S53" s="242"/>
    </row>
    <row r="54" spans="3:19" s="232" customFormat="1" ht="23.25" customHeight="1" thickBot="1">
      <c r="C54" s="721" t="s">
        <v>30</v>
      </c>
      <c r="D54" s="722"/>
      <c r="E54" s="723"/>
      <c r="F54" s="324"/>
      <c r="G54" s="268">
        <f>SUM(G46:G53)</f>
        <v>26.619999999999997</v>
      </c>
      <c r="H54" s="268">
        <f>SUM(H46:H53)</f>
        <v>20.23</v>
      </c>
      <c r="I54" s="268">
        <f>SUM(I46:I53)</f>
        <v>119.46000000000001</v>
      </c>
      <c r="J54" s="447">
        <f>SUM(J46:J53)</f>
        <v>705.31200000000001</v>
      </c>
      <c r="K54" s="448">
        <v>0.35</v>
      </c>
      <c r="L54" s="267">
        <f t="shared" ref="L54:S54" si="4">SUM(L46:L53)</f>
        <v>0.39999999999999997</v>
      </c>
      <c r="M54" s="268">
        <f t="shared" si="4"/>
        <v>5.92</v>
      </c>
      <c r="N54" s="268">
        <f t="shared" si="4"/>
        <v>0</v>
      </c>
      <c r="O54" s="268">
        <f t="shared" si="4"/>
        <v>0.96000000000000008</v>
      </c>
      <c r="P54" s="267">
        <f t="shared" si="4"/>
        <v>219.42000000000002</v>
      </c>
      <c r="Q54" s="268">
        <f t="shared" si="4"/>
        <v>642.87</v>
      </c>
      <c r="R54" s="268">
        <f t="shared" si="4"/>
        <v>213.44</v>
      </c>
      <c r="S54" s="269">
        <f t="shared" si="4"/>
        <v>9.4820000000000011</v>
      </c>
    </row>
    <row r="55" spans="3:19" s="232" customFormat="1" ht="4.5" customHeight="1">
      <c r="C55" s="407"/>
      <c r="D55" s="272"/>
      <c r="E55" s="272"/>
      <c r="F55" s="273"/>
      <c r="G55" s="339"/>
      <c r="H55" s="339"/>
      <c r="I55" s="339"/>
      <c r="J55" s="275"/>
      <c r="K55" s="449"/>
      <c r="L55" s="338"/>
      <c r="M55" s="339"/>
      <c r="N55" s="339"/>
      <c r="O55" s="339"/>
      <c r="P55" s="338"/>
      <c r="Q55" s="339"/>
      <c r="R55" s="339"/>
      <c r="S55" s="371"/>
    </row>
    <row r="56" spans="3:19" s="232" customFormat="1" ht="20.25">
      <c r="C56" s="715" t="s">
        <v>37</v>
      </c>
      <c r="D56" s="716"/>
      <c r="E56" s="717"/>
      <c r="F56" s="450"/>
      <c r="G56" s="451">
        <f t="shared" ref="G56:S56" si="5">G44+G54</f>
        <v>27.549999999999997</v>
      </c>
      <c r="H56" s="451">
        <f t="shared" si="5"/>
        <v>26.36</v>
      </c>
      <c r="I56" s="451">
        <f t="shared" si="5"/>
        <v>122.34</v>
      </c>
      <c r="J56" s="451">
        <f t="shared" si="5"/>
        <v>775.72199999999998</v>
      </c>
      <c r="K56" s="452">
        <f t="shared" si="5"/>
        <v>0.6</v>
      </c>
      <c r="L56" s="451">
        <f t="shared" si="5"/>
        <v>0.43999999999999995</v>
      </c>
      <c r="M56" s="451">
        <f t="shared" si="5"/>
        <v>23.97</v>
      </c>
      <c r="N56" s="451">
        <f t="shared" si="5"/>
        <v>0</v>
      </c>
      <c r="O56" s="451">
        <f t="shared" si="5"/>
        <v>4.1000000000000005</v>
      </c>
      <c r="P56" s="453">
        <f t="shared" si="5"/>
        <v>244.10000000000002</v>
      </c>
      <c r="Q56" s="451">
        <f t="shared" si="5"/>
        <v>669.2</v>
      </c>
      <c r="R56" s="451">
        <f t="shared" si="5"/>
        <v>230.1</v>
      </c>
      <c r="S56" s="451">
        <f t="shared" si="5"/>
        <v>10.212000000000002</v>
      </c>
    </row>
    <row r="57" spans="3:19" s="232" customFormat="1" ht="20.25"/>
  </sheetData>
  <mergeCells count="6">
    <mergeCell ref="C56:E56"/>
    <mergeCell ref="C12:E12"/>
    <mergeCell ref="C22:E22"/>
    <mergeCell ref="C36:E36"/>
    <mergeCell ref="C54:E54"/>
    <mergeCell ref="C41:E41"/>
  </mergeCells>
  <pageMargins left="0.25" right="0.25" top="0.75" bottom="0.75" header="0.30000001192092901" footer="0.30000001192092901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1-день</vt:lpstr>
      <vt:lpstr>2-день</vt:lpstr>
      <vt:lpstr>3-день</vt:lpstr>
      <vt:lpstr>4-день</vt:lpstr>
      <vt:lpstr>5-день</vt:lpstr>
      <vt:lpstr>6-день</vt:lpstr>
      <vt:lpstr>7-день</vt:lpstr>
      <vt:lpstr>9-день</vt:lpstr>
      <vt:lpstr>8-день</vt:lpstr>
      <vt:lpstr>10-день</vt:lpstr>
      <vt:lpstr>12-день</vt:lpstr>
      <vt:lpstr>11-день</vt:lpstr>
      <vt:lpstr>НАКОПИТЕЛЬНАЯ</vt:lpstr>
      <vt:lpstr>Лист15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HP</cp:lastModifiedBy>
  <cp:lastPrinted>2024-12-16T14:35:43Z</cp:lastPrinted>
  <dcterms:created xsi:type="dcterms:W3CDTF">2024-12-16T14:21:01Z</dcterms:created>
  <dcterms:modified xsi:type="dcterms:W3CDTF">2024-12-16T14:36:03Z</dcterms:modified>
</cp:coreProperties>
</file>